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80" windowWidth="16170" windowHeight="5985" firstSheet="2" activeTab="2"/>
  </bookViews>
  <sheets>
    <sheet name="ผ07 ผ01" sheetId="1" state="hidden" r:id="rId1"/>
    <sheet name="ผ07  นับยอดรวมทุกผ." sheetId="2" state="hidden" r:id="rId2"/>
    <sheet name="ผ07 รวมทั้งหมด" sheetId="3" r:id="rId3"/>
    <sheet name="1.1 อุตสาหกรรมโยธา ตัด ผ05ออก" sheetId="4" state="hidden" r:id="rId4"/>
    <sheet name="1.2 เคหะและชุมชน" sheetId="5" state="hidden" r:id="rId5"/>
    <sheet name="2.1 สร้างความเข้มเข็ง" sheetId="6" state="hidden" r:id="rId6"/>
    <sheet name="1.1 การเคหะและชุมชน" sheetId="7" r:id="rId7"/>
    <sheet name="1.3 พาณิชย์" sheetId="8" r:id="rId8"/>
    <sheet name="3.2 แผนงานเคหะและชุมชน" sheetId="9" state="hidden" r:id="rId9"/>
    <sheet name="3.3แผนงานสาธารณสุข" sheetId="10" state="hidden" r:id="rId10"/>
    <sheet name="3.4 แผนงานสังคมสงเคราะห์" sheetId="11" state="hidden" r:id="rId11"/>
    <sheet name="3.5 แผนงานสร้างความเข้มแข็ง" sheetId="12" state="hidden" r:id="rId12"/>
    <sheet name="3.6 แผนการศาสนาวัฒนธรรม และนันท" sheetId="13" state="hidden" r:id="rId13"/>
    <sheet name="3.7 แผนงานการศึกษา" sheetId="14" state="hidden" r:id="rId14"/>
    <sheet name="4.1ด้านสิ่งแวดล้อม" sheetId="15" state="hidden" r:id="rId15"/>
    <sheet name="4.2 แผนงานการศึกษา" sheetId="16" state="hidden" r:id="rId16"/>
    <sheet name="5.1บริหารทั่วไป" sheetId="17" state="hidden" r:id="rId17"/>
    <sheet name="5.2 แผนอุตสาหกรรมและการโยธา" sheetId="18" state="hidden" r:id="rId18"/>
    <sheet name="5.3 แผนสร้างความเข้มแข็ง" sheetId="19" state="hidden" r:id="rId19"/>
    <sheet name="5.4 แผนรักษาความสงบภายใน" sheetId="20" state="hidden" r:id="rId20"/>
    <sheet name="รวม(02) ไม่เอาแล้ว" sheetId="21" state="hidden" r:id="rId21"/>
    <sheet name="2.2 แผนงานเกษตร" sheetId="22" r:id="rId22"/>
    <sheet name="ผ02 ทับ 1" sheetId="23" r:id="rId23"/>
    <sheet name="ผ02 เก่า" sheetId="24" state="hidden" r:id="rId24"/>
    <sheet name="รวม (03)เก่า" sheetId="25" state="hidden" r:id="rId25"/>
    <sheet name="รวม (05)เก่า" sheetId="26" state="hidden" r:id="rId26"/>
    <sheet name="ผ05" sheetId="27" state="hidden" r:id="rId27"/>
    <sheet name="รวม (08)" sheetId="28" r:id="rId28"/>
    <sheet name="ผ03 บริหารทั่วไป" sheetId="29" r:id="rId29"/>
    <sheet name="ผ03 การศึกษา" sheetId="30" r:id="rId30"/>
    <sheet name="ผ03 การพาณิชย์" sheetId="31" r:id="rId31"/>
    <sheet name="ผ08 สาธารณสุข" sheetId="32" state="hidden" r:id="rId32"/>
  </sheets>
  <definedNames/>
  <calcPr fullCalcOnLoad="1"/>
</workbook>
</file>

<file path=xl/comments4.xml><?xml version="1.0" encoding="utf-8"?>
<comments xmlns="http://schemas.openxmlformats.org/spreadsheetml/2006/main">
  <authors>
    <author>ผู้สร้าง</author>
  </authors>
  <commentList>
    <comment ref="C241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313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371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110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595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</commentList>
</comments>
</file>

<file path=xl/sharedStrings.xml><?xml version="1.0" encoding="utf-8"?>
<sst xmlns="http://schemas.openxmlformats.org/spreadsheetml/2006/main" count="5816" uniqueCount="1649">
  <si>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</si>
  <si>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</si>
  <si>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</si>
  <si>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</si>
  <si>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</si>
  <si>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ผลลัพธ์ที่คาดว่าจะ</t>
  </si>
  <si>
    <t>(ผลผลิตของโครงการ)</t>
  </si>
  <si>
    <t>ได้รับ</t>
  </si>
  <si>
    <t>(บาท)</t>
  </si>
  <si>
    <t>เพื่อให้ประชาชนมีอาชีพ</t>
  </si>
  <si>
    <t>เสริมและเพิ่มรายได้</t>
  </si>
  <si>
    <t>และมีความรู้</t>
  </si>
  <si>
    <t>ประชาชนมีอาชีพ</t>
  </si>
  <si>
    <t>และรายได้เพิ่ม</t>
  </si>
  <si>
    <t>สำนักปลัด</t>
  </si>
  <si>
    <t>ส่งเสริมให้ประชาชน</t>
  </si>
  <si>
    <t>สนใจการออกกำลังกาย</t>
  </si>
  <si>
    <t>และเล่นกีฬา</t>
  </si>
  <si>
    <t>ประชาชนให้ความสำคัญ</t>
  </si>
  <si>
    <t>การออกกำลังกายและ</t>
  </si>
  <si>
    <t>การเล่นกีฬา</t>
  </si>
  <si>
    <t>ประชาชนมีสุขภาพดี</t>
  </si>
  <si>
    <t>ประชาชนในตำบลพะงาด</t>
  </si>
  <si>
    <t>ประชาชนปลอดภัย</t>
  </si>
  <si>
    <t>จากโรคและสุขภาพ</t>
  </si>
  <si>
    <t>แข็งแรง</t>
  </si>
  <si>
    <t>ตำบลพะงาด</t>
  </si>
  <si>
    <t>ผู้สูงอายุในตำบลพะงาด</t>
  </si>
  <si>
    <t>เด็กและเยาวชน</t>
  </si>
  <si>
    <t>ในตำบลพะงาด</t>
  </si>
  <si>
    <t>ผู้พิการในตำบลพะงาด</t>
  </si>
  <si>
    <t>ผู้สูงอายุได้รับการดูแล</t>
  </si>
  <si>
    <t>เพื่อสนับสนุนสงเคราะห์</t>
  </si>
  <si>
    <t>ผู้ยากไร้ในตำบลพะงาด</t>
  </si>
  <si>
    <t>ผู้ยากไร้ได้รับหารดูแล</t>
  </si>
  <si>
    <t>เพื่อป้องกันและบรรเทา</t>
  </si>
  <si>
    <t>สาธารณะภัย</t>
  </si>
  <si>
    <t>ประชาชน</t>
  </si>
  <si>
    <t>ประชาชนในตำบล</t>
  </si>
  <si>
    <t>พะงาดได้รับการดูแล</t>
  </si>
  <si>
    <t>เพื่อส่งเสริมการตรวจ</t>
  </si>
  <si>
    <t>เพื่อจัดกิจกรรมให้ผู้สูงอายุ</t>
  </si>
  <si>
    <t>ในวันสงกรานต์</t>
  </si>
  <si>
    <t>เพื่อส่งเสริมความรู้ด้าน</t>
  </si>
  <si>
    <t>สุขภาพสำหรับสตรี</t>
  </si>
  <si>
    <t>กลุ่มสตรีในตำบลพะงาด</t>
  </si>
  <si>
    <t>เพื่อส่งเสริมสำหรับ</t>
  </si>
  <si>
    <t>คนพิการทำบัตรประจำตัว</t>
  </si>
  <si>
    <t>เพื่อเพิ่มพัฒนาทักษะความรู้</t>
  </si>
  <si>
    <t>กายภาพบำบัดให้กับ</t>
  </si>
  <si>
    <t>เหลือคนพิการ</t>
  </si>
  <si>
    <t>เพื่อสนับสนุนสวัสดิการ</t>
  </si>
  <si>
    <t>ติดเชื้อเอดส์</t>
  </si>
  <si>
    <t>เพื่ออนุรักษ์วัฒธรรม</t>
  </si>
  <si>
    <t>ประเพณีท้องถิ่นและเกิด</t>
  </si>
  <si>
    <t>ความสามัคคีของประชาชน</t>
  </si>
  <si>
    <t>ประชาชนเกิดจิตสำนึกใน</t>
  </si>
  <si>
    <t>การอนุรักษ์วัฒธรรม</t>
  </si>
  <si>
    <t>ประเพณีอันดีงาม</t>
  </si>
  <si>
    <t>เพื่อจัดกิจกรรมการจัดงาน</t>
  </si>
  <si>
    <t>อุดหนุนอำเภอขามสะ</t>
  </si>
  <si>
    <t>แกแสง</t>
  </si>
  <si>
    <t>ฉลองชัยท้าวสุรนารี</t>
  </si>
  <si>
    <t>ประชาชนมีประเพณี</t>
  </si>
  <si>
    <t>ที่ดีงามคงอยู่สืบไป</t>
  </si>
  <si>
    <t>เพื่ออนุรักษ์ศาสนาประเพณี</t>
  </si>
  <si>
    <t>ท้องถิ่น</t>
  </si>
  <si>
    <t>จัดงานประเพณีวันสำคัญ</t>
  </si>
  <si>
    <t>โครงการจัดงานวันลอยกระทง</t>
  </si>
  <si>
    <t>เพื่อใช้จ่ายโครงการจัดงาน</t>
  </si>
  <si>
    <t>วันลอยกระทง</t>
  </si>
  <si>
    <t>ประชาชนมีจิตสำนึกใน</t>
  </si>
  <si>
    <t>เพื่อให้เด็กและเยาวชนได้รับ</t>
  </si>
  <si>
    <t>การศึกษาอย่างทั่วถึง</t>
  </si>
  <si>
    <t>เด็กและเยาวชนในตำบล</t>
  </si>
  <si>
    <t>พะงาด</t>
  </si>
  <si>
    <t>เด็กและเยาวชนได้รับ</t>
  </si>
  <si>
    <t>ความรู้</t>
  </si>
  <si>
    <t>เพื่อจ่ายเป็นค่าใช้จ่ายในการ</t>
  </si>
  <si>
    <t>จัดศูนย์พัฒนาเด็กเล็ก</t>
  </si>
  <si>
    <t>สนับสนุนศุนย์พัฒนา</t>
  </si>
  <si>
    <t>เด็กเล็ก</t>
  </si>
  <si>
    <t>การเรียนรู้เด็ก</t>
  </si>
  <si>
    <t>เพื่อเพิ่มประสิทธภาพในการ</t>
  </si>
  <si>
    <t>จัดการศึกษาของเด็ก</t>
  </si>
  <si>
    <t>จัดทัศน์ศึกษาดูงานนอก</t>
  </si>
  <si>
    <t>สถานที่</t>
  </si>
  <si>
    <t>เด็กได้มีแหล่งเรียนรู้</t>
  </si>
  <si>
    <t>ใหม่</t>
  </si>
  <si>
    <t>โครงการจัดงานบัณฑิตน้อย</t>
  </si>
  <si>
    <t>เพื่อจัดงานบัณฑิตน้อบจบ</t>
  </si>
  <si>
    <t>การเรียนของ อนุบาล 3 ขวบ</t>
  </si>
  <si>
    <t>จัดงานบัณฑิตน้อย</t>
  </si>
  <si>
    <t>เด็กได้กล้าแสดงออก</t>
  </si>
  <si>
    <t>ส่งเสริมให้ประชาชนสนใจ</t>
  </si>
  <si>
    <t>การออกกำลังกายและเล่น</t>
  </si>
  <si>
    <t>กีฬา</t>
  </si>
  <si>
    <t>ประชาชนให้ความสนใจ</t>
  </si>
  <si>
    <t>การออกกำลังการและเล่น</t>
  </si>
  <si>
    <t>โครงการรณรงค์และประชาสัมพันธ์เพื่อสร้าง</t>
  </si>
  <si>
    <t>จิตสำนึกให้อนุรักษ์ทรัพยากรธรรมชาติและ</t>
  </si>
  <si>
    <t>สิ่งแวดล้อม</t>
  </si>
  <si>
    <t>เพื่อสร้างจิตสำนึกในการ</t>
  </si>
  <si>
    <t>อนุรักษ์ธรรมชาติ</t>
  </si>
  <si>
    <t>ทรัพยากรธรรมชาติ</t>
  </si>
  <si>
    <t>และสิ่งแวดล้อมได้</t>
  </si>
  <si>
    <t>รับการอนุรักษ์</t>
  </si>
  <si>
    <t>ประชาชนได้รับความ</t>
  </si>
  <si>
    <t>เพื่อให้บุคลากรขององค์กร</t>
  </si>
  <si>
    <t>ผู้นำชุมชนผู้นำท้องถิ่น</t>
  </si>
  <si>
    <t>ปฏิบัติงานอย่างมีประสิทธิ</t>
  </si>
  <si>
    <t>ภาพ</t>
  </si>
  <si>
    <t>มีความรู้ทักษะและศักยภาพ</t>
  </si>
  <si>
    <t>ในการทำงาน</t>
  </si>
  <si>
    <t>เพื่อให้บุคลากรของ</t>
  </si>
  <si>
    <t>องค์กรผู้นำชุมชนผู้นำ</t>
  </si>
  <si>
    <t>ท้องถิ่นมีความรู้ทักษะ</t>
  </si>
  <si>
    <t>และศักยภาพในการ</t>
  </si>
  <si>
    <t>ทำงาน</t>
  </si>
  <si>
    <t>มีประสิทธิภาพ</t>
  </si>
  <si>
    <t>ซ่อมแซมวัสดุครุภัณฑ์</t>
  </si>
  <si>
    <t>การปฏิบัติงานมี</t>
  </si>
  <si>
    <t>การจัดซื้อวัสดุกีฬา</t>
  </si>
  <si>
    <t>เพื่อให้ได้การจัดเก็บภาษี</t>
  </si>
  <si>
    <t>ตรงเป้าหมาย</t>
  </si>
  <si>
    <t>จำนวน 10 หมู่บ้าน</t>
  </si>
  <si>
    <t>ภาษี</t>
  </si>
  <si>
    <t>สะดวกในการเสียภาษี</t>
  </si>
  <si>
    <t>เพื่อเข้าถึงประชาชนและ</t>
  </si>
  <si>
    <t>อำนวยความสะดวกในการ</t>
  </si>
  <si>
    <t>ชำระภาษี</t>
  </si>
  <si>
    <t>ประโยนช์และได้ข้อมูลที่</t>
  </si>
  <si>
    <t>ถูกต้อง</t>
  </si>
  <si>
    <t>สามารถอำนวยความ</t>
  </si>
  <si>
    <t>สะดวกในการจัดเก็บ</t>
  </si>
  <si>
    <t>เพื่อสำรวจความพึงพอใจ</t>
  </si>
  <si>
    <t>ที่มีต่อ อบต.พะงาด</t>
  </si>
  <si>
    <t>ของประชาชนที่เข้ารับบริการ</t>
  </si>
  <si>
    <t>อบต.ได้ทราบถึงความ</t>
  </si>
  <si>
    <t>พึงพอใจของ</t>
  </si>
  <si>
    <t>ประชาชนที่เข้ารับ</t>
  </si>
  <si>
    <t>บริการ</t>
  </si>
  <si>
    <t>เพื่อปรับปรุงเว็บไซต์ของ</t>
  </si>
  <si>
    <t>อบต.ให้มีข้อมูลที่ถูกต้องและ</t>
  </si>
  <si>
    <t>เป้นปัจจุบัน</t>
  </si>
  <si>
    <t>จำนวน 1 ครั้ง/ต่อปี</t>
  </si>
  <si>
    <t>ประชาชนและหน่วย</t>
  </si>
  <si>
    <t>งานต่างๆได้รับทราบ</t>
  </si>
  <si>
    <t>ข้อมูลข่าวสารต่างๆ</t>
  </si>
  <si>
    <t>ประสิทธิภาพยิ่งขึ้น</t>
  </si>
  <si>
    <t>เพื่อจัดตั้งทีมกู้ชีพกู้ภัย</t>
  </si>
  <si>
    <t>จำนวน 1 ทีม</t>
  </si>
  <si>
    <t>จำนวน 1 เครื่อง</t>
  </si>
  <si>
    <t>เพื่อใช้วัสดุครุภัณฑ์ต่าง ๆ</t>
  </si>
  <si>
    <t>อย่างมีประสิทธิภาพ</t>
  </si>
  <si>
    <t>เครื่องใช้ต่าง ๆที่ชำรุด</t>
  </si>
  <si>
    <t>โครงการจัดเวทีประชาคม</t>
  </si>
  <si>
    <t>เพื่อให้ประชาชนในตำบล</t>
  </si>
  <si>
    <t>ได้เสนอความต้องการได้</t>
  </si>
  <si>
    <t>ตรงความต้องการ</t>
  </si>
  <si>
    <t>จัดทำประชาคมเพื่อ</t>
  </si>
  <si>
    <t>ให้ประชาชนเสนอความ</t>
  </si>
  <si>
    <t>ต้องการในการจัดทำแผน</t>
  </si>
  <si>
    <t>พัมนาสามปี ม 1-10</t>
  </si>
  <si>
    <t>ประชาชนได้แก้ไข</t>
  </si>
  <si>
    <t>ปัญหาตรงจุด ม.1-10</t>
  </si>
  <si>
    <t>จัดประชุมสัญจร</t>
  </si>
  <si>
    <t>ประชาชนได้รับทราบ</t>
  </si>
  <si>
    <t>ผลงานที่ผ่านมา</t>
  </si>
  <si>
    <t>ประชาชนจำนวน 10 หมู่</t>
  </si>
  <si>
    <t>รู้และความปลอดภัย</t>
  </si>
  <si>
    <t>เพื่อการป้องกันและบรรเทา</t>
  </si>
  <si>
    <t>เพื่อให้ประชาชนเข้าใจใน</t>
  </si>
  <si>
    <t>หน้าที่และประโยชน์ของ</t>
  </si>
  <si>
    <t>การเลือกตั้ง</t>
  </si>
  <si>
    <t>และเข้าใจหน้าที่และ</t>
  </si>
  <si>
    <t>ประโยชน์ในการ</t>
  </si>
  <si>
    <t>เลือกตั้ง</t>
  </si>
  <si>
    <t>โครงการป้องกันและลดอุบัติ</t>
  </si>
  <si>
    <t>วันสำคัญ</t>
  </si>
  <si>
    <t>ปลอดภัยทางถนนใน</t>
  </si>
  <si>
    <t>ช่วงเทศกาลวันสำคัญ</t>
  </si>
  <si>
    <t>เพื่อเป็นค่าใช้จ่ายในการจัด</t>
  </si>
  <si>
    <t>กิจกรรมลูกเสือชาวบ้าน</t>
  </si>
  <si>
    <t>ประชาชนมีความ</t>
  </si>
  <si>
    <t>สามัคคี</t>
  </si>
  <si>
    <t>ชุมชนมีความเข้มแข็งและ</t>
  </si>
  <si>
    <t>มีการป้องกันสาธารณภัย</t>
  </si>
  <si>
    <t>เพื่อเพิ่มช่องทางรับรู้ข่าวสาร</t>
  </si>
  <si>
    <t>ให้กับประชาชน</t>
  </si>
  <si>
    <t>ประชาชนด้รับรู้ข่าวสาร</t>
  </si>
  <si>
    <t>เพิ่มมากขึ้น</t>
  </si>
  <si>
    <t>สารเพิ่มมากขึ้น</t>
  </si>
  <si>
    <t>ค่าเลี้ยงรับรองและรับรอง</t>
  </si>
  <si>
    <t>เพื่อจ่ายเป็นค่าต้อนรับบุคคล</t>
  </si>
  <si>
    <t>หรือคณะบุคคลของ อบต.</t>
  </si>
  <si>
    <t>ค่าใช้จ่ายในการเลี้ยง</t>
  </si>
  <si>
    <t>รับรอง</t>
  </si>
  <si>
    <t>ให้นักเรียนได้รับสารอาหาร</t>
  </si>
  <si>
    <t>นักเรียนมีสุขภาพ</t>
  </si>
  <si>
    <t>ร่างกายที่แข็งแรง</t>
  </si>
  <si>
    <t>(อนุบาล 3 ขวบ ) อบต.พะงาด</t>
  </si>
  <si>
    <t xml:space="preserve">เด็กอนุบาล 3 ขวบ </t>
  </si>
  <si>
    <t>อบต.พะงาด</t>
  </si>
  <si>
    <t>ส่งเสริมอาชีพให้กับ</t>
  </si>
  <si>
    <t>นักเรียน/นักศึกษา</t>
  </si>
  <si>
    <t>นักเรียนนักศึกษามี</t>
  </si>
  <si>
    <t>รายได้</t>
  </si>
  <si>
    <t>สาธารณสุขมูลฐาน ( อสม.)</t>
  </si>
  <si>
    <t>เพื่อพัฒนาศูนย์พัฒนา</t>
  </si>
  <si>
    <t>สาธารณสุขมูลฐาน (อสม.)</t>
  </si>
  <si>
    <t>อุดหนุนสาธารณสุขมูลฐาน</t>
  </si>
  <si>
    <t>อสม.ทุกคนได้รับการ</t>
  </si>
  <si>
    <t>พัฒนาศูณย์พัฒนา</t>
  </si>
  <si>
    <t>สาธารณสุข</t>
  </si>
  <si>
    <t>เพื่อจ่ายเป็นค่าฝึกอบรมและ</t>
  </si>
  <si>
    <t>ค่าจัดกิจกรรมในการป้องกัน</t>
  </si>
  <si>
    <t>และแก้ไขปัญหายาเสพติด</t>
  </si>
  <si>
    <t>ประชาชนตำบลพะงาด</t>
  </si>
  <si>
    <t>ประชาชนได้รู้จักการ</t>
  </si>
  <si>
    <t>ป้องกันและแก้ไข</t>
  </si>
  <si>
    <t>ปัญหายาเสพติด</t>
  </si>
  <si>
    <t>เพื่อจัดทำป้ายประชาสัมพันธ์</t>
  </si>
  <si>
    <t>ส่งเสริมให้เด็กเล็ก</t>
  </si>
  <si>
    <t>เด็กเล็กให้ความสำคัญ</t>
  </si>
  <si>
    <t>เด็กมีสุขภาพดี</t>
  </si>
  <si>
    <t>กลุ่มสตรีได้รับความรู้</t>
  </si>
  <si>
    <t>และสามารถแก้ไขปัญ</t>
  </si>
  <si>
    <t>หาสังคมได้</t>
  </si>
  <si>
    <t>เพื่อจ่ายเป็นค่าโครงการจัดกิจ</t>
  </si>
  <si>
    <t>กรรมแห่เทียนพรรษา</t>
  </si>
  <si>
    <t>เพื่อพัฒนาด้านคุณธรรมและ</t>
  </si>
  <si>
    <t>เพื่อพัฒนาด้านคุณธรรม</t>
  </si>
  <si>
    <t>สาธารณะภัย อบต.พะงาด</t>
  </si>
  <si>
    <t>การจัดทำป้ายประชาสัมพันธ์</t>
  </si>
  <si>
    <t>เพื่ออุดหนุนโครงการควบคุม</t>
  </si>
  <si>
    <t>และป้องกันโรคพิษสุนัขบ้า</t>
  </si>
  <si>
    <t>เพื่อแก้ไขปัญหาสังคมที่มี</t>
  </si>
  <si>
    <t>ผลกระทบต่อสตรีและ</t>
  </si>
  <si>
    <t>ครอบครัว</t>
  </si>
  <si>
    <t>และจริยธรรมให้แก่</t>
  </si>
  <si>
    <t>บุคลากรอบต.พะงาด</t>
  </si>
  <si>
    <t>เป้นผู้มีคุณธรรมจริย</t>
  </si>
  <si>
    <t>ธรรมที่ดี</t>
  </si>
  <si>
    <t>เพื่อให้เด็กตระหนักถึงพระ</t>
  </si>
  <si>
    <t>คุณแม่</t>
  </si>
  <si>
    <t>เด็กของศูนย์พัฒนาเด็กเล็ก</t>
  </si>
  <si>
    <t>ของอบต.พะงาดได้</t>
  </si>
  <si>
    <t>ตระถึงพระคุณของแม่</t>
  </si>
  <si>
    <t>เด็กของศูนย์พัฒนาเด็ก</t>
  </si>
  <si>
    <t>เล็กของอบต.พะงาดได้</t>
  </si>
  <si>
    <t>เพื่อฝึกซ้อมแผนป้องกันและ</t>
  </si>
  <si>
    <t xml:space="preserve">บรรเทาสาธารณภัย </t>
  </si>
  <si>
    <t>จัดซื้อวัสดุอุปกรณ์ อปพร.</t>
  </si>
  <si>
    <t>เป็นค่าใช้จ่ายในการเลือกตั้ง</t>
  </si>
  <si>
    <t>สมาชิกท้องถิ่นและผู้บริหาร</t>
  </si>
  <si>
    <t>ผู้สมัครรับเลือกตั้ง</t>
  </si>
  <si>
    <t>การเลือกตั้งสมาชิก</t>
  </si>
  <si>
    <t>ผู้บริหารท้องถิ่นเป็นไป</t>
  </si>
  <si>
    <t>ความเรียบร้อย</t>
  </si>
  <si>
    <t>ส่งเสริมกลุ่มอาชีพ</t>
  </si>
  <si>
    <t>ชาวบ้านมีอาชีพที่ดี</t>
  </si>
  <si>
    <t>เพื่อจัดกิจกรรมให้เด็กและ</t>
  </si>
  <si>
    <t>เยาวชนในตำบลพะงาด</t>
  </si>
  <si>
    <t>เด็กและเยาวชน โรงเรียน</t>
  </si>
  <si>
    <t>ชุมชนบ้านหนองไข่น้ำ</t>
  </si>
  <si>
    <t>ให้เด็กนักเรียนได้มีโอกาส</t>
  </si>
  <si>
    <t>อันตรายตกค้างในชุมชน</t>
  </si>
  <si>
    <t>ประชาชนได้มีจิตสำ</t>
  </si>
  <si>
    <t>นึกในการจัดการขยะ</t>
  </si>
  <si>
    <t>เพื่อลดปัญหาขยะพิษ ขยะ</t>
  </si>
  <si>
    <t>ให้นักเรียนมีคุณภาพชีวิต</t>
  </si>
  <si>
    <t>ที่ดีขึ้น</t>
  </si>
  <si>
    <t>จัดสรรงบประมาณให้</t>
  </si>
  <si>
    <t>เพื่อเป็นการป้องกันการเจ็บ</t>
  </si>
  <si>
    <t>ป่วยเรื้อรังเพิ่มมากขึ้น</t>
  </si>
  <si>
    <t>โครงการปลอดโรคผู้บริโภคปลอดภัย</t>
  </si>
  <si>
    <t>เพื่อลดการปนเปื้อนสารต้อง</t>
  </si>
  <si>
    <t>ห้ามในอาหาร 6 ชนิด</t>
  </si>
  <si>
    <t>ประชาชนไม่เจ็บป่วย</t>
  </si>
  <si>
    <t>หรือเสียชีวิตจากโรค</t>
  </si>
  <si>
    <t>ไข้เลือดออก</t>
  </si>
  <si>
    <t>สุขภาพที่เหมาะสม</t>
  </si>
  <si>
    <t>โครงการจิตอาสาตำบลพะงาดดูแลสุขภาพชุมชน</t>
  </si>
  <si>
    <t>ด้วยใจโดยวิถีไทย</t>
  </si>
  <si>
    <t>เพื่อให้ประชาชนสามารถ</t>
  </si>
  <si>
    <t>พึ่งพาตนเองได้ในการป้อง</t>
  </si>
  <si>
    <t>กัน ส่งเสริม ฟื้นฟู และรักษา</t>
  </si>
  <si>
    <t>ในการดูแลผู้ป่วยในตำบลได้</t>
  </si>
  <si>
    <t>ประชาชนสามารถดูแล</t>
  </si>
  <si>
    <t>ผู้ป่วยได้อย่างถูกต้อง</t>
  </si>
  <si>
    <t>และถูกวิธี</t>
  </si>
  <si>
    <t>เศรษฐกิจพอเพียง</t>
  </si>
  <si>
    <t>โรงเรียนบ้านดอนพะงาด</t>
  </si>
  <si>
    <t>เพื่อเผยแพร่ความรู้น่าสนใจ</t>
  </si>
  <si>
    <t>เกี่ยวกับการพัฒนาและเสริม</t>
  </si>
  <si>
    <t>สร้างความเข้มแข็งของ</t>
  </si>
  <si>
    <t>ประชานมีความรู้ในด้าน</t>
  </si>
  <si>
    <t>ค่ายยาเสพติดความเสมอ</t>
  </si>
  <si>
    <t>ภาคชายหญิงในครอบ</t>
  </si>
  <si>
    <t>ครัวการยุติความรุ่นแรง</t>
  </si>
  <si>
    <t>ในครอบครัว</t>
  </si>
  <si>
    <t>ศูนย์พัฒนาเด็กเล็ก</t>
  </si>
  <si>
    <t>เด็กมีสุขภาพแข็งแรง</t>
  </si>
  <si>
    <t>ศูนย์พัฒนาเด็กเล็กตำบล</t>
  </si>
  <si>
    <t>เพื่อให้นักเรียนมีสุขภาพ</t>
  </si>
  <si>
    <t>อนามัยสมบูรณ์ แข็งแรง</t>
  </si>
  <si>
    <t>ผู้ปกครองนักเรียนได้รับ</t>
  </si>
  <si>
    <t>ความรู้และเกิดการเรียน</t>
  </si>
  <si>
    <t>รู้ผู้ปกครองสามารถนำ</t>
  </si>
  <si>
    <t>ใช้ปฏิบัติได้</t>
  </si>
  <si>
    <t>โรคติดต่อในเด็กและการ</t>
  </si>
  <si>
    <t>ดูแลเด็ก</t>
  </si>
  <si>
    <t>โครงการหนูน้อยฟันสวย</t>
  </si>
  <si>
    <t>เพื่อลดปัญหาฟันผุในเด็ก</t>
  </si>
  <si>
    <t>ปฐมวัย</t>
  </si>
  <si>
    <t>เด็กนักเรียนมีสุขภาพ</t>
  </si>
  <si>
    <t>ฟันที่แข็งแรง</t>
  </si>
  <si>
    <t>เพื่อปลูกฝังคุณธรรม</t>
  </si>
  <si>
    <t>จริยธรรมให้กับเด็ก</t>
  </si>
  <si>
    <t>นักเรียนทุกคนมีจริย</t>
  </si>
  <si>
    <t>ธรรมคุณธรรมที่</t>
  </si>
  <si>
    <t>เหมาะสม</t>
  </si>
  <si>
    <t>ผู้ปกครองมีทัศนคติที่ดี</t>
  </si>
  <si>
    <t>ต่อศูนย์พัฒนาเด็กเล็ก</t>
  </si>
  <si>
    <t>เพื่อสานสัมพันธ์ที่ดีระหว่าง</t>
  </si>
  <si>
    <t>บ้านกับศูนย์พัฒนาเด็กเล็ก</t>
  </si>
  <si>
    <t>เพื่อให้นักเรียนมีเจตคติที่ดี</t>
  </si>
  <si>
    <t>ในการอนุรักษ์สืบสานศิลปะ</t>
  </si>
  <si>
    <t>วัฒธรรม ประเพณีในท้องถิ่น</t>
  </si>
  <si>
    <t xml:space="preserve">อาหารไอโอดีน </t>
  </si>
  <si>
    <t xml:space="preserve"> เพื่อควบคุมป้องกันและแก้</t>
  </si>
  <si>
    <t>ไขปัญหาโรคขาดสารไอโอ</t>
  </si>
  <si>
    <t>ดีนพื้นที่ทุรกันดาร</t>
  </si>
  <si>
    <t>สร้างกระแสการมีส่วน</t>
  </si>
  <si>
    <t>และท้องถิ่น</t>
  </si>
  <si>
    <t>ร่วมของชุมชน</t>
  </si>
  <si>
    <t>เพื่อประโยชน์ในการ</t>
  </si>
  <si>
    <t>ของรัฐ</t>
  </si>
  <si>
    <t>เข้ารับบริการสาธารณะ</t>
  </si>
  <si>
    <t>เพื่อลดภาระเวลาและค่าใช้</t>
  </si>
  <si>
    <t>จ่ายของบิดามารดาหรือผู้</t>
  </si>
  <si>
    <t>ปกครอง</t>
  </si>
  <si>
    <t>การอ่าน</t>
  </si>
  <si>
    <t>เด็กและเยาวชนรัก</t>
  </si>
  <si>
    <t>เพื่อส่งเสริมให้เด็กรัก</t>
  </si>
  <si>
    <t>ต่อเนื่องตั้งแต่โรงพยาบาล</t>
  </si>
  <si>
    <t>ไปยังท้องถิ่น</t>
  </si>
  <si>
    <t>โครงการป้องกันและแก้ไขปัญหาการตั้งครรภ์</t>
  </si>
  <si>
    <t>ก่อนวัยอันควรและป้องกันโรคติดต่อทาง</t>
  </si>
  <si>
    <t>เพศสัมพันธ์</t>
  </si>
  <si>
    <t>เด็ก เยาวชน นักเรียน</t>
  </si>
  <si>
    <t>นักศึกษา  ทราบถึงผล</t>
  </si>
  <si>
    <t>กระทบที่เกิดจากการมี</t>
  </si>
  <si>
    <t>เพศสัมพันธ์ก่อนวัยฯ</t>
  </si>
  <si>
    <t>เพื่อให้ศูนย์รวมข่าวสารการ</t>
  </si>
  <si>
    <t>อำเภอ</t>
  </si>
  <si>
    <t>อปท. จำนวน  9  แห่ง</t>
  </si>
  <si>
    <t>อปท. 9 แห่ง มีศูนย์รวม</t>
  </si>
  <si>
    <t>ข่าวสารการจักชื้อจัดจ้าง</t>
  </si>
  <si>
    <t>องค์การบริหารส่วนตำบลพะงาด  อำเภอขามสะแกแสง  จังหวัดนครราชสีมา</t>
  </si>
  <si>
    <t>รายละเอียดโครงการพัฒนา</t>
  </si>
  <si>
    <t>องค์การบริหารส่วนตำบลพะงาด</t>
  </si>
  <si>
    <t>ตัวชี้วัด</t>
  </si>
  <si>
    <t>KPI</t>
  </si>
  <si>
    <t>ร้อยละของ</t>
  </si>
  <si>
    <t>จำนวนเด็ก</t>
  </si>
  <si>
    <t>นักเรียน</t>
  </si>
  <si>
    <t>อาหารที่ครบถ้วน</t>
  </si>
  <si>
    <t>ให้นักเรียนได้รับสาร</t>
  </si>
  <si>
    <t>2 แห่ง</t>
  </si>
  <si>
    <t xml:space="preserve">จำนวนโรงเรียน </t>
  </si>
  <si>
    <t xml:space="preserve"> ศูนย์พัฒนาเด็กเล็ก</t>
  </si>
  <si>
    <t xml:space="preserve">โครงการอาหารเสริม (นม) </t>
  </si>
  <si>
    <t>จำนวนผู้</t>
  </si>
  <si>
    <t>เข้าร่วม</t>
  </si>
  <si>
    <t>เพื่อช่วยเหลือและ</t>
  </si>
  <si>
    <t>พัฒนาคุณภาพชีวิต</t>
  </si>
  <si>
    <t>ผู้ผ่านการบำบัดรักษา</t>
  </si>
  <si>
    <t>สามารถขับเคลื่อน</t>
  </si>
  <si>
    <t>การดำเนินงานป้อง</t>
  </si>
  <si>
    <t>กันและแก้ไขปัญหา</t>
  </si>
  <si>
    <t>ยาเสพติดในพื้นที่</t>
  </si>
  <si>
    <t>โครงการเยาวชนวัยใส</t>
  </si>
  <si>
    <t>ห่างไกลสิ่งเสพติด</t>
  </si>
  <si>
    <t>การสังคม</t>
  </si>
  <si>
    <t>เยาวชน</t>
  </si>
  <si>
    <t>ต.  พะงาด</t>
  </si>
  <si>
    <t>เยาวชนได้รู้จัก</t>
  </si>
  <si>
    <t>เพื่อประสานความร่วมมือ</t>
  </si>
  <si>
    <t>ในการป้องกันมิให้นักเรียน</t>
  </si>
  <si>
    <t>นักศึกษา เด็กเยาวชน</t>
  </si>
  <si>
    <t>มีพฤติกรรมที่ไม่เหมาะสม</t>
  </si>
  <si>
    <t>หรือเบี่ยงเบน</t>
  </si>
  <si>
    <t>โครงการส่งเสริมกลุ่มอาชีพทำ</t>
  </si>
  <si>
    <t>ร้อยละกลุ่ม</t>
  </si>
  <si>
    <t>อาชีพที่เข้า</t>
  </si>
  <si>
    <t>ร่วมโครงการ</t>
  </si>
  <si>
    <t>ไม่ถูกทำลาย</t>
  </si>
  <si>
    <t>ประชาชนใน</t>
  </si>
  <si>
    <t>ต.พะงาด</t>
  </si>
  <si>
    <t>เพื่อจัดหาที่ทิ้งประจำ</t>
  </si>
  <si>
    <t>เพื่อให้สภาพแวดล้อม</t>
  </si>
  <si>
    <t>และเหมาะสม</t>
  </si>
  <si>
    <t>ภายในหมู่บ้านดูดี</t>
  </si>
  <si>
    <t>โครงการปรับปรุง</t>
  </si>
  <si>
    <t>ตามแบบอบต.พะงาด</t>
  </si>
  <si>
    <t>โครงการอบรมจิตอาสาโรคเรื้อน</t>
  </si>
  <si>
    <t>เพื่อสนับสนุนการดูแล</t>
  </si>
  <si>
    <t>ผู้ป่วยอย่างถูกวิธี</t>
  </si>
  <si>
    <t>ประชาชนมีความรู้</t>
  </si>
  <si>
    <t>และความเข้าใจ</t>
  </si>
  <si>
    <t>ในการรักษา</t>
  </si>
  <si>
    <t>โครงการงานวัณโรค  อบต.พะงาด</t>
  </si>
  <si>
    <t>โครงการบูรณาการโรคเอดส์  วัณโรค</t>
  </si>
  <si>
    <t>และอนามัยเจริญพันธ์</t>
  </si>
  <si>
    <t>กิจกรรม</t>
  </si>
  <si>
    <t>จำนวนผู้เข้า</t>
  </si>
  <si>
    <t>จำนวน</t>
  </si>
  <si>
    <t>ผู้สูงอายุสามารถดูแลตนเอง</t>
  </si>
  <si>
    <t>และสุขภาพตนเองได้</t>
  </si>
  <si>
    <t xml:space="preserve">10  หมู่บ้าน </t>
  </si>
  <si>
    <t>100  คน</t>
  </si>
  <si>
    <t>โครงการเสริมสร้างพัฒนาศักยภาพ</t>
  </si>
  <si>
    <t>ผู้พิการ  ต.พะงาด</t>
  </si>
  <si>
    <t>พะงาด ได้รับการดูแล</t>
  </si>
  <si>
    <t>สานงานร่วมมือกันระหว่าง</t>
  </si>
  <si>
    <t>หน่วยบริการและกลุ่มผู้</t>
  </si>
  <si>
    <t>พิการในพื้นที่ต่างๆ</t>
  </si>
  <si>
    <t>เกิดการประสานงาน</t>
  </si>
  <si>
    <t>ร่วมมือกันระหว่าง</t>
  </si>
  <si>
    <t>บุคลากร อบต.พะงาด</t>
  </si>
  <si>
    <t>เป็นผู้มีคุณธรรม</t>
  </si>
  <si>
    <t>จริยธรรม</t>
  </si>
  <si>
    <t>พัฒนาด้านคุณธรรม</t>
  </si>
  <si>
    <t>เท่าเทียมทางด้าน</t>
  </si>
  <si>
    <t>ชุมชนบ้านดอนพะงาด</t>
  </si>
  <si>
    <t>การศึกษา</t>
  </si>
  <si>
    <t>เด็กนักเรียน</t>
  </si>
  <si>
    <t>มีคุณภาพชีวิตที่ดีขึ้น</t>
  </si>
  <si>
    <t xml:space="preserve">นักเรียนในเขต  </t>
  </si>
  <si>
    <t>การบริหารสถานศึกษา</t>
  </si>
  <si>
    <t>เพื่อสร้างความรู้ด้าน</t>
  </si>
  <si>
    <t>จำนวนผู้ได้</t>
  </si>
  <si>
    <t>รับข่าวสาร</t>
  </si>
  <si>
    <t>วัสดุ</t>
  </si>
  <si>
    <t>อุปกรณ์</t>
  </si>
  <si>
    <t>ร้อยละ</t>
  </si>
  <si>
    <t>กองคลัง</t>
  </si>
  <si>
    <t>รับการอบรม</t>
  </si>
  <si>
    <t>กองช่าง</t>
  </si>
  <si>
    <t>เพื่อช่วยเหลือผู้ประสบภัย</t>
  </si>
  <si>
    <t>จำนวน  10  หมู่บ้าน</t>
  </si>
  <si>
    <t>ผู้ใช้บริการ</t>
  </si>
  <si>
    <t>ประชาชนได้รับความรู้</t>
  </si>
  <si>
    <t>และความปลอดภัย</t>
  </si>
  <si>
    <t>ของการ</t>
  </si>
  <si>
    <t>ลดอุบัติเหตุ</t>
  </si>
  <si>
    <t>เพื่อให้ประชาชนมีความรู้</t>
  </si>
  <si>
    <t>ความเข้าใจกฎหมายจราจร</t>
  </si>
  <si>
    <t>และป้องกันอุบัติเหตุ</t>
  </si>
  <si>
    <t>ชุมชนมีความเข้มแข็ง</t>
  </si>
  <si>
    <t>และมีกีป้องกัน</t>
  </si>
  <si>
    <t>สาธารณภัย</t>
  </si>
  <si>
    <t>การรณรงค์ส่งเสริมอนามัยเจริญพันธ์วัยรุ่นอย่าง</t>
  </si>
  <si>
    <t>อย่างถูกวิธี</t>
  </si>
  <si>
    <t>เพื่อสนับสนุนอาชีพหมู่บ้าน</t>
  </si>
  <si>
    <t>ชาวตำบลพะงาด</t>
  </si>
  <si>
    <t>จัดซื้อกรวยจราจร</t>
  </si>
  <si>
    <t>เพื่อป้องกันและลดอุบัติเหตุ</t>
  </si>
  <si>
    <t>ทางท้องถนน</t>
  </si>
  <si>
    <t>จัดซื้อวัสดุงานบ้านงานครัว</t>
  </si>
  <si>
    <t>เพื่อจัดซื้อวัสดุงานบ้านงานครัว</t>
  </si>
  <si>
    <t>รณรงค์และสร้างจิตสำนึก</t>
  </si>
  <si>
    <t>ให้กับคนในสังคม</t>
  </si>
  <si>
    <t>ให้แก่เด็กเยาวชน</t>
  </si>
  <si>
    <t>เด็กเยาวชน</t>
  </si>
  <si>
    <t>ค่ายคุณธรรมจริยธรรม</t>
  </si>
  <si>
    <t>การสร้างภูมิคุ้มกัน</t>
  </si>
  <si>
    <t>ของสังคม</t>
  </si>
  <si>
    <t>ระยะเวลา 3 วัน</t>
  </si>
  <si>
    <t>มีคุณธรรมจริยธรรม</t>
  </si>
  <si>
    <t>ดีงาม</t>
  </si>
  <si>
    <t>ให้แก่เด็กเยาวชน/พ่อแม่</t>
  </si>
  <si>
    <t>ระดับตำบล  1 คน</t>
  </si>
  <si>
    <t>ในตำบล</t>
  </si>
  <si>
    <t>เพื่อใช้ศูนย์พัฒนาเด็กเล็ก</t>
  </si>
  <si>
    <t>เด็กเล็กในศูนย์</t>
  </si>
  <si>
    <t>สะดวกรวดเร็วในการ</t>
  </si>
  <si>
    <t>ติดต่อราชการ</t>
  </si>
  <si>
    <t xml:space="preserve">โครงการโรคเอดส์  </t>
  </si>
  <si>
    <t xml:space="preserve"> </t>
  </si>
  <si>
    <t>และความเข้าใจในการรักษา</t>
  </si>
  <si>
    <t>การอนุรักษ์วัฒธรรมฯ</t>
  </si>
  <si>
    <t>วัฒธรรมที่ดีงามของท้องถิ่น</t>
  </si>
  <si>
    <t>จำนวน 100 คน/อบต</t>
  </si>
  <si>
    <t>ทุกกอง/สำนัก</t>
  </si>
  <si>
    <t>ภายในอบต.</t>
  </si>
  <si>
    <t>เช่าเครื่องถ่ายเอกสาร</t>
  </si>
  <si>
    <t>เพื่อเช่าเครื่องถ่ายเอกสาร</t>
  </si>
  <si>
    <t>จัดซื้อเครื่องพ่นหมอกควัน</t>
  </si>
  <si>
    <t>โครงการส่งเสริมผู้สูงวัยใส่ใจรักสุขภาพ</t>
  </si>
  <si>
    <t xml:space="preserve">โครงการส่งเสริมคุณธรรม จริยธรรม </t>
  </si>
  <si>
    <t>บ้าน</t>
  </si>
  <si>
    <t>ซ่อมแซมถนนที่ชำรุด</t>
  </si>
  <si>
    <t>เพื่อจัดซื้อยางมะตอยใช้ซ่อม</t>
  </si>
  <si>
    <t>แซมถนน</t>
  </si>
  <si>
    <t>จัดซื้อลูกรังกรวดใส</t>
  </si>
  <si>
    <t>เพื่อจัดซื้อแอสฟัสติกใช้ซ่อม</t>
  </si>
  <si>
    <t>เพื่อจัดซื้อลูกรังกรวดใสใช้ซ่อม</t>
  </si>
  <si>
    <t>จำนวน  24 กรวย</t>
  </si>
  <si>
    <t>เครื่องบันทึกเสียง ฯลฯ</t>
  </si>
  <si>
    <t>เพื่ออำนวยความสะดวกแก่</t>
  </si>
  <si>
    <t>ประชาชนผู้มารับบริการ</t>
  </si>
  <si>
    <t>วัสดุ ครุภัณฑ์  ต่าง ๆ</t>
  </si>
  <si>
    <t>รวม</t>
  </si>
  <si>
    <t>กองสวัสดิ</t>
  </si>
  <si>
    <t>กองการศึกษา</t>
  </si>
  <si>
    <t>เพื่อส่งเสริมความรู้ในเรื่อง</t>
  </si>
  <si>
    <t>ผู้ปกครองกับลูก</t>
  </si>
  <si>
    <t>รวม  3.1</t>
  </si>
  <si>
    <t>รวม 3.2</t>
  </si>
  <si>
    <t>รวม 3.3</t>
  </si>
  <si>
    <t>รวม 3.4</t>
  </si>
  <si>
    <t>รวม 4.1</t>
  </si>
  <si>
    <t>กองสวัสดิการ</t>
  </si>
  <si>
    <t>ทุกสำนัก/กอง</t>
  </si>
  <si>
    <t>รวม ข้อ 5.1</t>
  </si>
  <si>
    <t>รวม 5.2</t>
  </si>
  <si>
    <t>บัญชีสรุปโครงการพัฒนา</t>
  </si>
  <si>
    <t>ปี  2561</t>
  </si>
  <si>
    <t>จำนวนโครงการ</t>
  </si>
  <si>
    <t>งบประมาณ</t>
  </si>
  <si>
    <t xml:space="preserve">(บาท) </t>
  </si>
  <si>
    <t>รวมทั้งสิ้น</t>
  </si>
  <si>
    <t>ปี  2562</t>
  </si>
  <si>
    <t>บ้านโนนประดู่</t>
  </si>
  <si>
    <t>โครงการปรับปรุงถนนลงหินคลุก</t>
  </si>
  <si>
    <t>สุขภาพผู้สูงอายุ</t>
  </si>
  <si>
    <t xml:space="preserve"> - 64 -</t>
  </si>
  <si>
    <t xml:space="preserve"> - 66 -</t>
  </si>
  <si>
    <t xml:space="preserve"> - 67 -</t>
  </si>
  <si>
    <t xml:space="preserve"> - 68 -</t>
  </si>
  <si>
    <t xml:space="preserve"> - 70 -</t>
  </si>
  <si>
    <t xml:space="preserve"> - 71 -</t>
  </si>
  <si>
    <t xml:space="preserve"> - 73 -</t>
  </si>
  <si>
    <t xml:space="preserve"> - 74 -</t>
  </si>
  <si>
    <t xml:space="preserve"> - 76 -</t>
  </si>
  <si>
    <t xml:space="preserve"> - 77 -</t>
  </si>
  <si>
    <t xml:space="preserve"> - 78 -</t>
  </si>
  <si>
    <t xml:space="preserve"> - 79 -</t>
  </si>
  <si>
    <t xml:space="preserve"> - 83 -</t>
  </si>
  <si>
    <t xml:space="preserve"> - 84 -</t>
  </si>
  <si>
    <t xml:space="preserve"> - 86 -</t>
  </si>
  <si>
    <t xml:space="preserve"> - 90 -</t>
  </si>
  <si>
    <t xml:space="preserve"> - 91 -</t>
  </si>
  <si>
    <t>(KPI)</t>
  </si>
  <si>
    <t>เพื่อก่อสร้างถนนให้ได้</t>
  </si>
  <si>
    <t>ก่อสร้างถนน ค.ส.ล</t>
  </si>
  <si>
    <t>ผู้ได้รับ</t>
  </si>
  <si>
    <t>มาตรฐานและให้เกิดความ</t>
  </si>
  <si>
    <t>ประโยชน์</t>
  </si>
  <si>
    <t>สะดวกในการเดินทาง</t>
  </si>
  <si>
    <t>สะดวกรวดเร็วในการเดินทาง</t>
  </si>
  <si>
    <t>สัญจรไปมา</t>
  </si>
  <si>
    <t>สัญจร</t>
  </si>
  <si>
    <t>สะดวกและปลอดภัย</t>
  </si>
  <si>
    <t>ภายในหมู่บ้านโนนประดู่  หมู่ 1</t>
  </si>
  <si>
    <t>สำหรับการคมนาคมได้อย่าง</t>
  </si>
  <si>
    <t>เพื่อก่อสร้างรางระบายน้ำ</t>
  </si>
  <si>
    <t>ก่อสร้างรางระบายน้ำ</t>
  </si>
  <si>
    <t>โครงการก่อสร้างรางระบายน้ำ คสล.</t>
  </si>
  <si>
    <t>ภายในหมู่บ้านสะแกแสง  หมู่ 2</t>
  </si>
  <si>
    <t>ปรับปรุงถนนดินลูกรัง</t>
  </si>
  <si>
    <t>ภายในหมู่บ้านแปะ  หมู่ 3</t>
  </si>
  <si>
    <t>บ้านหนองไข่น้ำ  หมู่ 4</t>
  </si>
  <si>
    <t>ภายในหมู่บ้านดอนพะงาด หมู่ 5</t>
  </si>
  <si>
    <t>ภายในหมู่บ้านมะเกลือ หมู่ 6</t>
  </si>
  <si>
    <t>ภายในหมู่บ้านดอนใหญ่ หมู่ 7</t>
  </si>
  <si>
    <t>หมู่บ้านหนองไอ้เผือก หมู่ 8</t>
  </si>
  <si>
    <t>บ้านหนองไอ้เผือก  หมู่ 8</t>
  </si>
  <si>
    <t xml:space="preserve">                                                                                                                       </t>
  </si>
  <si>
    <t>ประชาชนมีน้ำใช้ใน</t>
  </si>
  <si>
    <t xml:space="preserve">การอุปโภค-บริโภค </t>
  </si>
  <si>
    <t xml:space="preserve"> ที่มีคุณภาพ</t>
  </si>
  <si>
    <t>บ้านใหม่  หมู่ 10</t>
  </si>
  <si>
    <t>โครงการก่อสร้างโรงจอดรถ</t>
  </si>
  <si>
    <t>เพื่อใช้สำหรับจอดรถ</t>
  </si>
  <si>
    <t>โรงจอดรถ</t>
  </si>
  <si>
    <t>อบต.มีสถานที่พร้อม</t>
  </si>
  <si>
    <t>บริการประชาชน</t>
  </si>
  <si>
    <t>สำหรับศูนย์พัฒนาเด็กเล็ก</t>
  </si>
  <si>
    <t>อาคารที่เหมาะสม</t>
  </si>
  <si>
    <t>ตามแบบ อบต.</t>
  </si>
  <si>
    <t>ในการปฏิบัติงาน</t>
  </si>
  <si>
    <t>กำหนด</t>
  </si>
  <si>
    <t>ศูนย์พัฒนาเด็กเล็ก อบต.พะงาด</t>
  </si>
  <si>
    <t>อาคารป้องกันฯ</t>
  </si>
  <si>
    <t>หลังคาสนามเด็กเล่น</t>
  </si>
  <si>
    <t>สนามเด็กเล่นที่</t>
  </si>
  <si>
    <t>สนามเด็กเล่น ศูนย์เด็กเล็ก</t>
  </si>
  <si>
    <t xml:space="preserve">โครงการก่อสร้าง/ปรับปรุง/ซ่อมแซม </t>
  </si>
  <si>
    <t>ถนนและเส้นทางคมนาคม</t>
  </si>
  <si>
    <t>เพื่อขยายเขตไฟฟ้า</t>
  </si>
  <si>
    <t>ขยายเขตไฟฟ้าแรงต่ำ</t>
  </si>
  <si>
    <t>ประชาชนมีไฟฟ้า</t>
  </si>
  <si>
    <t>บ้านโนนประดู่ หมู่ 1</t>
  </si>
  <si>
    <t>ใช้ครบทุกครัวเรือน</t>
  </si>
  <si>
    <t>และได้รับความ</t>
  </si>
  <si>
    <t>สะดวกปลอดภัยในชีวิต</t>
  </si>
  <si>
    <t>และทรัพย์สิน</t>
  </si>
  <si>
    <t>เพื่อติดตั้งไฟฟ้าแสงสว่าง</t>
  </si>
  <si>
    <t>ติดตั้งโคมไฟฟ้า</t>
  </si>
  <si>
    <t>ในหมู่บ้าน</t>
  </si>
  <si>
    <t>พร้อมสายดิน</t>
  </si>
  <si>
    <t>บ้านสะแกแสง</t>
  </si>
  <si>
    <t>บ้านหนองไข่น้ำ</t>
  </si>
  <si>
    <t>บ้านดอนพะงาด หมู่ 5</t>
  </si>
  <si>
    <t>บ้านดอนพะงาด</t>
  </si>
  <si>
    <t>บ้านมะเกลือ  หมู่ 6</t>
  </si>
  <si>
    <t>บ้านดอนใหญ่  หมู่ 7</t>
  </si>
  <si>
    <t>ขนาด  30 แอมป์</t>
  </si>
  <si>
    <t>เด็กเล็กได้มีไฟฟ้าใช้</t>
  </si>
  <si>
    <t>ในศูนย์พัฒนาเด็กเล็กฯ</t>
  </si>
  <si>
    <t xml:space="preserve"> - 50 -</t>
  </si>
  <si>
    <t>เพื่อขุดลอกลำห้วย ในการ</t>
  </si>
  <si>
    <t>ขุดลอกสระน้ำ</t>
  </si>
  <si>
    <t>ใช้น้ำ อุปโภค -บริโภค</t>
  </si>
  <si>
    <t>ขุดลอกลำห้วย</t>
  </si>
  <si>
    <t>โครงการขยายเขตประปา</t>
  </si>
  <si>
    <t>เพื่อขยายเขตประปา</t>
  </si>
  <si>
    <t>ขยายเขตปะปา</t>
  </si>
  <si>
    <t>หมู่บ้าน</t>
  </si>
  <si>
    <t xml:space="preserve"> - 51 -</t>
  </si>
  <si>
    <t>โครงการขุดลอกลำห้วย</t>
  </si>
  <si>
    <t>เพื่อวางท่อส่งน้ำ</t>
  </si>
  <si>
    <t>วางท่อส่งน้ำ</t>
  </si>
  <si>
    <t xml:space="preserve">ขนาด 6 นิ้ว ชั้น 8.5 </t>
  </si>
  <si>
    <t xml:space="preserve"> - 52 -</t>
  </si>
  <si>
    <t>โครงการก่อสร้างฝายน้ำล้นกักเก็บ</t>
  </si>
  <si>
    <t>ก่อสร้างฝายน้ำล้น</t>
  </si>
  <si>
    <t>และการเกษตร</t>
  </si>
  <si>
    <t>กว้าง  15  ม.</t>
  </si>
  <si>
    <t>ลึก  2.00  ม.</t>
  </si>
  <si>
    <t>บ้านแปะ หมู่ 3</t>
  </si>
  <si>
    <t xml:space="preserve"> - 53 -</t>
  </si>
  <si>
    <t>โครงการก่อสร้างระบบประปา</t>
  </si>
  <si>
    <t>ก่อสร้างระบบประปา</t>
  </si>
  <si>
    <t>แบบผิวดินขนาดใหญ่</t>
  </si>
  <si>
    <t>โครงการขุดลอกสระน้ำ/ลำห้วย</t>
  </si>
  <si>
    <t>เพื่อในการ</t>
  </si>
  <si>
    <t>บ้านดอนพะงาด  หมู่ 5</t>
  </si>
  <si>
    <t>โครงการก่อสร้างฝายน้ำล้นท่าจิก</t>
  </si>
  <si>
    <t>โครงการก่อสร้างฝายน้ำล้น</t>
  </si>
  <si>
    <t>ขุดลอกสระน้ำ/ลำห้วย</t>
  </si>
  <si>
    <t>บ้านหนองไอ้เผือก หมู่ 8</t>
  </si>
  <si>
    <t>บ้านหนองบอน หมู่ 9</t>
  </si>
  <si>
    <t>กว้าง 50 เมตร ยาว 50</t>
  </si>
  <si>
    <t>เมตร ลึก 2 เมตร</t>
  </si>
  <si>
    <t>ก่อสร้างระประปา</t>
  </si>
  <si>
    <t xml:space="preserve">ผิวดินขนาดใหญ่ </t>
  </si>
  <si>
    <t>ตามแบบ กรมทรัพยากรฯ</t>
  </si>
  <si>
    <t>ภายในตำบลพะงาด</t>
  </si>
  <si>
    <t>ขุดลอกคลอง</t>
  </si>
  <si>
    <t>โครงการติดตั้งมิเตอร์ไฟฟ้า</t>
  </si>
  <si>
    <t>เพื่อติดตั้งมิเตอร์ไฟฟ้า</t>
  </si>
  <si>
    <t>สะดวกรวดเร็วในการสัญจร</t>
  </si>
  <si>
    <t>สังคม</t>
  </si>
  <si>
    <t>ประชาชนได้รับรู้ข่าว</t>
  </si>
  <si>
    <t xml:space="preserve">เครื่องพ่นหมอกควัน 2 </t>
  </si>
  <si>
    <t>พร้อมปรับเกลี่ย ภายใน</t>
  </si>
  <si>
    <t>ภายในหมู่บ้านหนองบอน หมู่ 9</t>
  </si>
  <si>
    <t>ภายในหมู่บ้านหนองบอน  หมู่ 9</t>
  </si>
  <si>
    <t>ภายในหมู่บ้านหนองบอน  หมู่  9</t>
  </si>
  <si>
    <t>ภายในหมู่บ้านใหม่  หมู่  10</t>
  </si>
  <si>
    <t>ภายในหมู่บ้านใหม่ หมู่ 10</t>
  </si>
  <si>
    <t>ภายในหมู่บ้านมะเกลือ  หมู่ 6</t>
  </si>
  <si>
    <t>หมู่บ้านสะแกแสง  หมู่ 2</t>
  </si>
  <si>
    <t>หมู่บ้านแปะ  หมู่ 3</t>
  </si>
  <si>
    <t>หมู่บ้านหนองไข่น้ำ  หมู่ 4</t>
  </si>
  <si>
    <t>โครงการก่อสร้างป้ายที่ทำการ</t>
  </si>
  <si>
    <t>ภัย</t>
  </si>
  <si>
    <t>เพื่อก่อสร้างรั้วล้อมอาคาร</t>
  </si>
  <si>
    <t>ป้องกันฯ</t>
  </si>
  <si>
    <t>ก่อสร้างรั้ว</t>
  </si>
  <si>
    <t>รั้วอาคารป้องกันที่</t>
  </si>
  <si>
    <t>เหมาะสมและปลอด</t>
  </si>
  <si>
    <t>ก่อสร้างป้ายที่ทำการ</t>
  </si>
  <si>
    <t>เพื่อก่อสร้างป้ายที่ทำการ</t>
  </si>
  <si>
    <t>โครงการก่อสร้างรั้ว</t>
  </si>
  <si>
    <t>อบต./เทศบาล</t>
  </si>
  <si>
    <t>ป้ายที่ทำการและเพื่อ</t>
  </si>
  <si>
    <t>ความสะดวกในการ</t>
  </si>
  <si>
    <t>อบต/เทศบาล</t>
  </si>
  <si>
    <t>ได้รับความรู้</t>
  </si>
  <si>
    <t>เพื่อก่อสร้างฝายน้ำล้น</t>
  </si>
  <si>
    <t>เพื่อสร้างก่อสร้างประปา</t>
  </si>
  <si>
    <t>เพื่อปรับปรุงถนนให้ได้</t>
  </si>
  <si>
    <t>ปรับปรุงถนนลูกรัง</t>
  </si>
  <si>
    <t>ก่อสร้างถนนแอสฟัลท์ติก</t>
  </si>
  <si>
    <t>โครงการประสานงานเพื่อระดมทรัพยากรส่งเสริม</t>
  </si>
  <si>
    <t>และการตั้งครรภ์ในกลุ่มวัยรุ่น</t>
  </si>
  <si>
    <t>อนามัยเจริญพันธ์ป้องกันแก้ไขปัญหาเอดส์</t>
  </si>
  <si>
    <t>ให้กับเด็กนักเรียนศูนย์พัฒนาเด็กเล็ก</t>
  </si>
  <si>
    <t>ภูมิทัศน์</t>
  </si>
  <si>
    <t>เด็กเล็กมีสุขภาพจิต</t>
  </si>
  <si>
    <t>ที่ดี</t>
  </si>
  <si>
    <t>โครงการสนับสนุนค่าใช้จ่าย</t>
  </si>
  <si>
    <t>โครงการกิจกรรมบำบัดฟื้นฟูผู้ติด</t>
  </si>
  <si>
    <t>ยาเสพติด</t>
  </si>
  <si>
    <t>อาชีพให้แก่ผู้ผ่านการบำบัดฟื้นฟู</t>
  </si>
  <si>
    <t>โครงการกิจกรรมส่งเสริมการฝึกอบรม</t>
  </si>
  <si>
    <t>การสนับสนุนสงเคราะห์ผู้ยากไร้</t>
  </si>
  <si>
    <t>หรือระหว่างอบต.หรือส่งนักกีฬาเข้า</t>
  </si>
  <si>
    <t>ผู้ได้รับประ</t>
  </si>
  <si>
    <t>โยชน์</t>
  </si>
  <si>
    <t>เพื่อสร้างภูมิคุ้มกันเด็กวัยรุ่น</t>
  </si>
  <si>
    <t>เพื่อส่งเสริมให้เกิดการประ</t>
  </si>
  <si>
    <t>เรื่องการดูแลรักษาตัวเอง</t>
  </si>
  <si>
    <t>คนพิการ ญาติ ผู้ดูแลผู้ป่วย</t>
  </si>
  <si>
    <t>และช่วยเหลือประชาชนผู้</t>
  </si>
  <si>
    <t>เพื่ออนุรักษ์วัฒนธรรม</t>
  </si>
  <si>
    <t>เพื่อให้บุคลากรของอบต.</t>
  </si>
  <si>
    <t>เพื่อจัดเก็บภาษีให้ได้</t>
  </si>
  <si>
    <t>วัสดุงานบ้านงานครัว</t>
  </si>
  <si>
    <t>เหตุทางถนนช่วงเทศกาล</t>
  </si>
  <si>
    <t>เปิด - ปิด บ้านโนนประดู่ หมู่ 1</t>
  </si>
  <si>
    <t xml:space="preserve">เพื่อขุดลอกคลอง </t>
  </si>
  <si>
    <t>หน่วยงานรับผิดชอบหลัก</t>
  </si>
  <si>
    <t>เพื่อก่อสร้างประตู</t>
  </si>
  <si>
    <t xml:space="preserve">ระบายน้ำ เปิด - ปิด </t>
  </si>
  <si>
    <t>โครงการขุดลอกลำห้วยท่าจิก</t>
  </si>
  <si>
    <t>เพื่อปรับปรุงระบบสูบน้ำ</t>
  </si>
  <si>
    <t>ประปาภายในหมู่บ้าน</t>
  </si>
  <si>
    <t>เข้าสระแดง  หมู่  9</t>
  </si>
  <si>
    <t>โครงการขุดวางท่อส่งน้ำ พีวีซี</t>
  </si>
  <si>
    <t>เพื่อขุดวางท่อส่งน้ำเข้า</t>
  </si>
  <si>
    <t>สระแดง</t>
  </si>
  <si>
    <t>โครงการขุดลอกสระแดง</t>
  </si>
  <si>
    <t>บ้านหนองบอน  หมู่ 9</t>
  </si>
  <si>
    <t>เพื่อขุดลอกสระแดง</t>
  </si>
  <si>
    <t xml:space="preserve">เข้าสระประปาหมู่บ้าน </t>
  </si>
  <si>
    <t>1.1 แผนงานอุตสาหกรรมและการโยธา</t>
  </si>
  <si>
    <t>บ้านสะแกแสง หมู่ 2</t>
  </si>
  <si>
    <t>ชาวบ้านสะแกแสง</t>
  </si>
  <si>
    <t>บ้านหนองไข่น้ำ หมู่ 4</t>
  </si>
  <si>
    <t>สายท่าจิก บ้านดอนพะงาด หมู่ 5</t>
  </si>
  <si>
    <t>บ้านมะเกลือ หมู่ 6</t>
  </si>
  <si>
    <t>บ้านดอนใหญ่ หมู่ 7</t>
  </si>
  <si>
    <t>เพื่อต่อเติมศาลากลางหมู่บ้าน</t>
  </si>
  <si>
    <t>สำหรับจัดกิจกรรมภายใน</t>
  </si>
  <si>
    <t>ชุมชน</t>
  </si>
  <si>
    <t>ต่อเติมศาลากลางบ้าน</t>
  </si>
  <si>
    <t>ชาวบ้านดอนใหญ่</t>
  </si>
  <si>
    <t>บ้านใหม่ หมู่ 10</t>
  </si>
  <si>
    <t>ภายในหมู่บ้านใหม่  หมู่ 10</t>
  </si>
  <si>
    <t xml:space="preserve">โครงการก่อสร้างถนนคสล. </t>
  </si>
  <si>
    <t>หนา    0.10  ม.</t>
  </si>
  <si>
    <t>กว้าง  0.30   ม.</t>
  </si>
  <si>
    <t>กว้าง 6 ม. ยาว 20 ม.</t>
  </si>
  <si>
    <t>ซ่อมแซมถนนลูกรัง</t>
  </si>
  <si>
    <t>โครงการก่อสร้างสวนสาธารณประโยชน์</t>
  </si>
  <si>
    <t xml:space="preserve"> หนา 0.02 เมตร ยาว 400 เมตร</t>
  </si>
  <si>
    <t>ตำบลพะงาด กว้าง 2 เมตร</t>
  </si>
  <si>
    <t>รวดเร็วในการเดินทางสัญจร</t>
  </si>
  <si>
    <t>เพื่อก่อสร้าง/ปรับปรุง</t>
  </si>
  <si>
    <t>ให้เกิดความสะดวก</t>
  </si>
  <si>
    <t>/ซ่อมแซมถนนและเส้นทาง</t>
  </si>
  <si>
    <t>ก่อสร้างปรับปรุงซ่อมแซม</t>
  </si>
  <si>
    <t xml:space="preserve"> ผู้ได้รับ </t>
  </si>
  <si>
    <t>1.2 แผนงานเคหะและชุมชน</t>
  </si>
  <si>
    <t>ก่อสร้างประตูระบายน้ำ</t>
  </si>
  <si>
    <t>เพื่อขุดรางระบายน้ำ</t>
  </si>
  <si>
    <t>ขุดรางระบายน้ำ</t>
  </si>
  <si>
    <t>ที่เพียงพอ</t>
  </si>
  <si>
    <t>โครงการขุดรางระบายน้ำ คสล.</t>
  </si>
  <si>
    <t>เพื่อขุดลอกสระน้ำ/ลำห้วย</t>
  </si>
  <si>
    <t xml:space="preserve"> ใช้น้ำอุปโภค/บริโภค</t>
  </si>
  <si>
    <t>โครงการวางท่อส่งน้ำจากท่าจิก</t>
  </si>
  <si>
    <t xml:space="preserve"> ยาว 4 ม. ยาว 1,900 ม.</t>
  </si>
  <si>
    <t>แผนพัฒนาท้องถิ่นสี่ปี  พ.ศ.  2561 - 2564</t>
  </si>
  <si>
    <t>2.1 แผนงานสร้างความเข้มแข็งของชุมชน</t>
  </si>
  <si>
    <t>ชาวบ้านดอนใหญ่มี</t>
  </si>
  <si>
    <t>แบบ ผ.08</t>
  </si>
  <si>
    <t>บัญชีครุภัณฑ์</t>
  </si>
  <si>
    <t>แบบ ผ.01</t>
  </si>
  <si>
    <t>โครงการป้องกันและแก้ไขปัญหาสังคม</t>
  </si>
  <si>
    <t>ที่มีผลกระทบต่อสตรีและครอบครัว</t>
  </si>
  <si>
    <t>โครงการอบรมส่งเสริมความรู้ ด้าน</t>
  </si>
  <si>
    <t>สุขภาพสตรีในตำบลพะงาด</t>
  </si>
  <si>
    <t>โครงการรดน้ำดำหัวผู้สูงอายุใน</t>
  </si>
  <si>
    <t>วันสงกรานต์ภายในตำบล</t>
  </si>
  <si>
    <t>โครงการจัดทำบัตรประชาชน</t>
  </si>
  <si>
    <t xml:space="preserve">เด็กแรกเกิด ถึง 6 ปี </t>
  </si>
  <si>
    <t>โครงการดำเนินงานส่งเสริมสุขภาพ</t>
  </si>
  <si>
    <t>ผู้สูงอายุ อบต.พะงาด</t>
  </si>
  <si>
    <t>โครงการฝึกอบรมอาชีพสำหรับผู้พิการ</t>
  </si>
  <si>
    <t>ทำบัตรทำบัตรประจำตัวผู้พิการ</t>
  </si>
  <si>
    <t>/ครอบครัวกลุ่ม</t>
  </si>
  <si>
    <t>โครงการสนับสนุนสวัสดิการเบี้ยยังชีพ</t>
  </si>
  <si>
    <t xml:space="preserve">อุดหนุนโครงการจัดงานวันพริก </t>
  </si>
  <si>
    <t>และของดีอำเภอขามสะแกแสง</t>
  </si>
  <si>
    <t>โครงการจัดกิจกรรมแห่เทียนพรรษา</t>
  </si>
  <si>
    <t>และถวายเทียนพรรษา</t>
  </si>
  <si>
    <t>โครงการจัดงานวันแม่แห่งชาติศูนย์</t>
  </si>
  <si>
    <t>พัฒนาเด็กเล็ก อบต.พะงาด</t>
  </si>
  <si>
    <t xml:space="preserve">สยามมงกฎราชกุมาร </t>
  </si>
  <si>
    <t>รัฐพิธีเฉลิมพระเกียรติ</t>
  </si>
  <si>
    <t>3.1 แผนงานบริหารทั่วไป</t>
  </si>
  <si>
    <t>3.3 แผนงานสาธารณสุข</t>
  </si>
  <si>
    <t>3.4 แผนงานสังคมสงเคราะห์</t>
  </si>
  <si>
    <t>3.5  แผนงานสร้างความเข้มแข็งของชุมชน</t>
  </si>
  <si>
    <t>3.5 แผนงานสร้างความเข้มแข็งของชุมชน</t>
  </si>
  <si>
    <t>3.6 แผนงานการศาสนา วัฒนธรรม และนันทนาการ</t>
  </si>
  <si>
    <t>3.6  แผนงานการศาสนา วัฒนธรรม และนันทนาการ</t>
  </si>
  <si>
    <t xml:space="preserve">โครงการเกี่ยวกับรัฐพิธี </t>
  </si>
  <si>
    <t>พิธีทางศาสนาและวัฒธรรม</t>
  </si>
  <si>
    <t>โครงการบรวงสรวงท้าวสุรนารี</t>
  </si>
  <si>
    <t>และสืบสานประเพณีสงกรานต์</t>
  </si>
  <si>
    <t>โครงการส่งเสริมคุณธรรม</t>
  </si>
  <si>
    <t>และจริยธรรม</t>
  </si>
  <si>
    <t>โครงการส่งเสริมศิลปะ</t>
  </si>
  <si>
    <t>วัฒนธรรมท้องถิ่น</t>
  </si>
  <si>
    <t xml:space="preserve">และจริยธรรมผู้บริหาร </t>
  </si>
  <si>
    <t>และข้าราชการ  พนักงานส่วนตำบล</t>
  </si>
  <si>
    <t>โครงการเยาวชน คนเก่งคนดี</t>
  </si>
  <si>
    <t>โครงการอิ่มบุญพ่อแม่จูงลูกเข้าวัด</t>
  </si>
  <si>
    <t>3.7 แผนงานการศึกษา</t>
  </si>
  <si>
    <t>อุดหนุนโครงการโรงเรียน</t>
  </si>
  <si>
    <t>บ้านหนองไข่น้ำโครงการพัฒนา</t>
  </si>
  <si>
    <t>บ้านดอนพะงาดโครงการ</t>
  </si>
  <si>
    <t>การส่งเสริมการศึกษาเด็ก</t>
  </si>
  <si>
    <t>ยากไร้หรือด้อยโอกาส</t>
  </si>
  <si>
    <t>การสนับสนุนศูนย์</t>
  </si>
  <si>
    <t>พัฒนาเด็กเล็ก</t>
  </si>
  <si>
    <t>โครงการทัศนศึกษา</t>
  </si>
  <si>
    <t>เสริมสร้างประสบการณ์</t>
  </si>
  <si>
    <t>ทักษะงานอาชีพนักเรียน</t>
  </si>
  <si>
    <t>โรงเรียนชุมชนบ้านหนองไข่น้ำ</t>
  </si>
  <si>
    <t xml:space="preserve">โครงการส่งเสริมเด็กไทย </t>
  </si>
  <si>
    <t>ให้รักการอ่าน</t>
  </si>
  <si>
    <t>โครงการพัฒนาระบบส่ง</t>
  </si>
  <si>
    <t>ต่อข้อมูลและเชื่อมต่อ</t>
  </si>
  <si>
    <t>การทำงานเพื่อส่งเสริม</t>
  </si>
  <si>
    <t xml:space="preserve">เด็กไทย </t>
  </si>
  <si>
    <t>พัฒนาการและ เชาว์ปัญญา</t>
  </si>
  <si>
    <t>โครงการส่งเสริมคุณภาพ</t>
  </si>
  <si>
    <t>อนามัยเด็กนักเรียน</t>
  </si>
  <si>
    <t>โครงการให้ความรู้</t>
  </si>
  <si>
    <t>ในเรื่องโรคติดต่อในเด็ก</t>
  </si>
  <si>
    <t>ผู้ปกครองนักเรียน</t>
  </si>
  <si>
    <t>โครงการควบคุมและ</t>
  </si>
  <si>
    <t xml:space="preserve">ป้องกันโรคขาดสาร </t>
  </si>
  <si>
    <t>โครงการทักษะการ</t>
  </si>
  <si>
    <t>พูดคุยของพ่อแม่</t>
  </si>
  <si>
    <t>โครงการจัดงานวัน</t>
  </si>
  <si>
    <t>เด็กแห่งชาติ</t>
  </si>
  <si>
    <t>โครงการไอโอดีน พัฒนา</t>
  </si>
  <si>
    <t>สมองเด็กเล็กอบต.พะงาด</t>
  </si>
  <si>
    <t>โครงการศูนย์พัฒนาเด็ก</t>
  </si>
  <si>
    <t>เล็กปลอดโรค อบต.พะงาด</t>
  </si>
  <si>
    <t>โครงการเยี่ยมบ้าน</t>
  </si>
  <si>
    <t>สานสัมพันธ์ชุมชน</t>
  </si>
  <si>
    <t>โครงการตามพระราชเสาวนีย์</t>
  </si>
  <si>
    <t>เช่นปลูกต้นไม้ในที่สาธารณะตำบล</t>
  </si>
  <si>
    <t>4.1 แผนงานเคหะและชุมชน</t>
  </si>
  <si>
    <t>4.2 แผนงานการศึกษา</t>
  </si>
  <si>
    <t>5.1 แผนงานบริหารทั่วไป</t>
  </si>
  <si>
    <t>ของอบต.พะงาด</t>
  </si>
  <si>
    <t>โครงการสำรวจความพึงพอใจ</t>
  </si>
  <si>
    <t>ของประชาชน</t>
  </si>
  <si>
    <t>โครงการฝึกอบรม</t>
  </si>
  <si>
    <t>และศึกษาดูงานเพื่อเพิ่ม</t>
  </si>
  <si>
    <t>ประสิทธิภาพในการทำงาน</t>
  </si>
  <si>
    <t>ของ อบต.พะงาด</t>
  </si>
  <si>
    <t xml:space="preserve">โครงการปรับปรุงเว็บไซต์ </t>
  </si>
  <si>
    <t>โครงการจัดตั้งทีมกู้ชีพ</t>
  </si>
  <si>
    <t>กู้ภัยของตำบล</t>
  </si>
  <si>
    <t>โครงการฝึกซ้อมแผน</t>
  </si>
  <si>
    <t>ป้องกันและบรรเทา</t>
  </si>
  <si>
    <t>โครงการจัดระบบบริการ</t>
  </si>
  <si>
    <t>แพทย์ฉุกเฉิน  ems</t>
  </si>
  <si>
    <t>สมัครป้องกันภัย</t>
  </si>
  <si>
    <t>โครงการจูงใจผู้เสีย</t>
  </si>
  <si>
    <t>ภาษีประจำปี</t>
  </si>
  <si>
    <t>โครงการออกจัดเก็บภาษี</t>
  </si>
  <si>
    <t>เคลื่อนที่ประจำปี</t>
  </si>
  <si>
    <t>โครงการจัดทำแผนที่</t>
  </si>
  <si>
    <t>ภาษีและทะเบียนทรัพย์สิน</t>
  </si>
  <si>
    <t xml:space="preserve">จัดซื้อวัสดุประปา สารส้ม </t>
  </si>
  <si>
    <t>ข้อต่อ กาว และวัสดุอื่น ๆ</t>
  </si>
  <si>
    <t xml:space="preserve">ปูนขาว คลอลีน ท่อ พีวีซี </t>
  </si>
  <si>
    <t xml:space="preserve">ตั้งกล้องวงจรปิด cctv </t>
  </si>
  <si>
    <t xml:space="preserve"> กล้องถ่ายภาพเคลื่อนไหว</t>
  </si>
  <si>
    <t>เพื่ออำนวยความสะดวกใน</t>
  </si>
  <si>
    <t>การปฏิบัติงาน เช่น ติด</t>
  </si>
  <si>
    <t>โครงการจัดหาวัสดุ ครุภัณฑ์</t>
  </si>
  <si>
    <t>เครื่องใช้สำนักงาน</t>
  </si>
  <si>
    <t>5.2 แผนงานเคหะและชุมชน</t>
  </si>
  <si>
    <t>5.3  แผนงานสร้างความเข้มแข็งของชุมชน</t>
  </si>
  <si>
    <t>โครงการป้องกันและบรรเทา</t>
  </si>
  <si>
    <t>สาธารณภัยในตำบลพะงาด</t>
  </si>
  <si>
    <t>กฎหมายจราจรและลดอุบัติเหตุ</t>
  </si>
  <si>
    <t>แก่ประชาชน</t>
  </si>
  <si>
    <t>โครงการส่งเสริมประชาธิปไตย</t>
  </si>
  <si>
    <t>ส่งเสริมการมีส่วนร่วม</t>
  </si>
  <si>
    <t>โครงการป้องกันและลดอุบัติเหตุ</t>
  </si>
  <si>
    <t>ทางถนนช่วงเทศกาลวันสำคัญ</t>
  </si>
  <si>
    <t>โครงการการสนับสนุนกิจกรรม</t>
  </si>
  <si>
    <t>ลูกเสือชาวบ้าน</t>
  </si>
  <si>
    <t>โครงการการพัฒนาสตรีและ</t>
  </si>
  <si>
    <t>เสริมสร้างความเข้มแข็งของ</t>
  </si>
  <si>
    <t>ครอบครัวตำบลพะงาด</t>
  </si>
  <si>
    <t>โครงการจัดประชุมประชาคม</t>
  </si>
  <si>
    <t>โครงการอุดหนุนศูนย์รวม</t>
  </si>
  <si>
    <t>ข้อมูลข่าวสารการ</t>
  </si>
  <si>
    <t>ส่วนท้องถิ่นระดับอำเภอ</t>
  </si>
  <si>
    <t>จัดจ้างองค์กรปกครอง</t>
  </si>
  <si>
    <t>โครงการอินเตอร์เน็ตตำบล</t>
  </si>
  <si>
    <t>เพื่อบริการประชาชน</t>
  </si>
  <si>
    <t>โครงการสนับสนุนจัดซื้อ</t>
  </si>
  <si>
    <t>หนังสือพิมพ์ประจำหมู่บ้าน</t>
  </si>
  <si>
    <t>การติดตั้งป้ายประชา</t>
  </si>
  <si>
    <t>โครงการจัดทำวารสารผล</t>
  </si>
  <si>
    <t>โครงการต่อเติมศาลากลาง</t>
  </si>
  <si>
    <t>หมู่บ้านบ้านดอนใหญ่ หมู่ 7</t>
  </si>
  <si>
    <t>5.4 แผนงานการรักษาความสงบภายใน</t>
  </si>
  <si>
    <t>สัมพันธ์ในหมู่บ้าน ในตำบล</t>
  </si>
  <si>
    <t>การดำเนินการของ</t>
  </si>
  <si>
    <t>การเลือกตั้งสมาชิกสภา</t>
  </si>
  <si>
    <t>ท้องถิ่นและผู้บริหาร</t>
  </si>
  <si>
    <t>ติดตั้งอินเตอร์เน็ตศูนย์</t>
  </si>
  <si>
    <t>.</t>
  </si>
  <si>
    <t>อุดหนุนโครงการจัดงานบรวง</t>
  </si>
  <si>
    <t>สรวงท่านท้าวสุรนารี</t>
  </si>
  <si>
    <t>3.2 แผนงานเคหะและชุมชน</t>
  </si>
  <si>
    <t xml:space="preserve"> เป้าหมาย (ผลผลิตของโครงการ)</t>
  </si>
  <si>
    <t>นักศึกษา</t>
  </si>
  <si>
    <t xml:space="preserve"> จำนาน 100คน</t>
  </si>
  <si>
    <t xml:space="preserve">เด็ก เยาวชน </t>
  </si>
  <si>
    <t>ได้มีความรู้ปัญหาและ</t>
  </si>
  <si>
    <t>ผลกระทบที่เกิดจากการมี</t>
  </si>
  <si>
    <t>จากโรคพิษสุนัขบ้า</t>
  </si>
  <si>
    <t>โครงการส่งเสริมและตรวจสุขภาพ</t>
  </si>
  <si>
    <t>ผู้สูงอายุประจำปี</t>
  </si>
  <si>
    <t>ผู้ดูแลผู้ช่วยเหลือคนพิการ</t>
  </si>
  <si>
    <t>โครงการพัฒนาทักษะความรู้</t>
  </si>
  <si>
    <t>เรื่องการดูแลรักษาตัวเอง/</t>
  </si>
  <si>
    <t>กับคนพิการญาติ</t>
  </si>
  <si>
    <t>กายภาพบำบัดให้</t>
  </si>
  <si>
    <t xml:space="preserve"> - 54 -</t>
  </si>
  <si>
    <t>โครงการขุดลอกสระน้ำ</t>
  </si>
  <si>
    <t>เพื่อขุดลอกสระน้ำในการ</t>
  </si>
  <si>
    <t>บ้านโนนประดู่  หมู่ 1</t>
  </si>
  <si>
    <t>ยาว 200 ม.  ลึก 2 ม.</t>
  </si>
  <si>
    <t>ขนาด 2 นิ้ว</t>
  </si>
  <si>
    <t xml:space="preserve"> - 55 -</t>
  </si>
  <si>
    <t>โครงการขุดสระน้ำ</t>
  </si>
  <si>
    <t>เพื่อขุดลอกสระน้ำ</t>
  </si>
  <si>
    <t>ขุดสระน้ำ</t>
  </si>
  <si>
    <t>บ้านสะแกแสง  หมู่ 2</t>
  </si>
  <si>
    <t>เพื่อขุดลอกลำห้วย</t>
  </si>
  <si>
    <t>ม. ลึก 2.00 ม.</t>
  </si>
  <si>
    <t>โครงการขุดลอกสระน้ำโคกเดิ่น</t>
  </si>
  <si>
    <t>เพื่อขุดลอกสระน้ำ ในการ</t>
  </si>
  <si>
    <t>กว้าง  80 ม. ยาว 280 ม.</t>
  </si>
  <si>
    <t>โครงการขุดวางท่อส่งน้ำเข้าสระ</t>
  </si>
  <si>
    <t>บ้านสะแกแสง  ม.  2</t>
  </si>
  <si>
    <t>โครงการขุดลอกล้อมที่สาธารณะ</t>
  </si>
  <si>
    <t>เพื่อขุดลอกล้อมที่สาธารณะ</t>
  </si>
  <si>
    <t>ขุดลอกล้อมที่สาธารณะ</t>
  </si>
  <si>
    <t xml:space="preserve"> - 56 -</t>
  </si>
  <si>
    <t>โครงการขุดลอกลำห้วย/สระน้ำ</t>
  </si>
  <si>
    <t>เพื่อขุดลอกลำห้วย/สระน้ำ</t>
  </si>
  <si>
    <t>บ้านแปะ  หมู่ 3</t>
  </si>
  <si>
    <t>น้ำบ้านแปะ  หมู่ 3</t>
  </si>
  <si>
    <t>โครงการขุดลอกคลอง</t>
  </si>
  <si>
    <t>เพื่อขุดลอกคลอง ในการ</t>
  </si>
  <si>
    <t xml:space="preserve"> - 57 -</t>
  </si>
  <si>
    <t>ขุดลอกลำห้วย/สระน้ำ</t>
  </si>
  <si>
    <t>เพื่อขุดสระน้ำ</t>
  </si>
  <si>
    <t xml:space="preserve">กว้าง 100 ม. ยาว 200 </t>
  </si>
  <si>
    <t xml:space="preserve"> - 58 -</t>
  </si>
  <si>
    <t xml:space="preserve"> - 59 -</t>
  </si>
  <si>
    <t xml:space="preserve"> - 60 -</t>
  </si>
  <si>
    <t>โครงการขุดวางท่อส่งน้ำเข้าฝาย</t>
  </si>
  <si>
    <t xml:space="preserve"> - 61 -</t>
  </si>
  <si>
    <t xml:space="preserve"> - 62 -</t>
  </si>
  <si>
    <t xml:space="preserve"> - 63 -</t>
  </si>
  <si>
    <t>โครงการขุดเจาะบ่อบาดาล</t>
  </si>
  <si>
    <t>ขุดเจาะบ่อบาดาล</t>
  </si>
  <si>
    <t>จำนวน 5 บ่อ</t>
  </si>
  <si>
    <t>โครงการขุดลอกคลองภายในตำบล</t>
  </si>
  <si>
    <t>ก่อสร้างถนนดินลูกรัง</t>
  </si>
  <si>
    <t>ภายในบ้านดอนใหญ่ หมู่ 7</t>
  </si>
  <si>
    <t>ภายในหมู่บ้านหนองไอ้เผือก หมู่ 8</t>
  </si>
  <si>
    <t>กว้าง  4  ม.</t>
  </si>
  <si>
    <t>หมู่ 10</t>
  </si>
  <si>
    <t xml:space="preserve">โครงการขยายเขตไฟฟ้าแรงต่ำ </t>
  </si>
  <si>
    <t>ภายในหมู่ บ้านโนนประดู่ หมู่ 1</t>
  </si>
  <si>
    <t>โครงการติดตั้งไฟฟ้าแสงสว่าง</t>
  </si>
  <si>
    <t>สาธารณะพลังงานแสงอาทิตย์</t>
  </si>
  <si>
    <t xml:space="preserve">สาธารณะพลังงานแสงอาทิตย์ </t>
  </si>
  <si>
    <t xml:space="preserve"> ภายในหมู่บ้านแปะ หมู่ 3</t>
  </si>
  <si>
    <t>โครงการขยายเขตไฟฟ้าแรงต่ำ</t>
  </si>
  <si>
    <t xml:space="preserve"> ภายในหมู่บ้านหนองไข่น้ำ  หมู่ 4</t>
  </si>
  <si>
    <t>หมู่บ้านมะเกลือ หมู่ 6</t>
  </si>
  <si>
    <t>ภายในหมู่บ้านดอนใหญ่  หมู่ 7</t>
  </si>
  <si>
    <t xml:space="preserve">ภายในหมู่บ้านหนองไอ้เผือก  </t>
  </si>
  <si>
    <t>หมู่ 8</t>
  </si>
  <si>
    <t>จำนวน 2 ศูนย์</t>
  </si>
  <si>
    <t xml:space="preserve">ศูนย์พัฒนาเด็กเล็กฯ </t>
  </si>
  <si>
    <t xml:space="preserve">สาธารณะพลังงานแสงอาทิตย์  </t>
  </si>
  <si>
    <t>กว้าง  4   ม. ยาว 25 ม.</t>
  </si>
  <si>
    <t>ลึก  2.50  ม.</t>
  </si>
  <si>
    <t>โครงการปรับปรุงถนนลง</t>
  </si>
  <si>
    <t>โครงการปรับเกรดซ่อมแซม</t>
  </si>
  <si>
    <t xml:space="preserve">ถนนเลียบคลองโครกขี้หนู </t>
  </si>
  <si>
    <t>โครงการก่อสร้างฝาย</t>
  </si>
  <si>
    <t>น้ำล้นกักเก็บน้ำ</t>
  </si>
  <si>
    <t>สายบ้านลุงชวน หมู่ 1</t>
  </si>
  <si>
    <t>โครงการก่อสร้างราง</t>
  </si>
  <si>
    <t>ระบายน้ำ คสล.ภายใน</t>
  </si>
  <si>
    <t xml:space="preserve">ภายในหมู่บ้านสะแกแสง  </t>
  </si>
  <si>
    <t>วางท่อพีวีซี ขนาด 2 นิ้ว</t>
  </si>
  <si>
    <t>โครงการวางท่อเมน</t>
  </si>
  <si>
    <t>จ่ายน้ำประปาบ้านแปะ หมู่ 3</t>
  </si>
  <si>
    <t>โครงการก่อสร้าง</t>
  </si>
  <si>
    <t>รางระบายน้ำ คสล.ภายใน</t>
  </si>
  <si>
    <t>หมู่บ้านดอนพะงาด  หมู่ 5</t>
  </si>
  <si>
    <t>สูง  25  ม.</t>
  </si>
  <si>
    <t>กว้าง 20 ม. ยาว 1000</t>
  </si>
  <si>
    <t>ม. ลึก 4.00 ม.</t>
  </si>
  <si>
    <t>โครงการปรับปรุงถนน</t>
  </si>
  <si>
    <t>คลองมะเกลือบ้านมะเกลือ หมู่ 6</t>
  </si>
  <si>
    <t xml:space="preserve">ยาว 25 ม. </t>
  </si>
  <si>
    <t>กว้าง 80 ม. ยาว 100 ม.</t>
  </si>
  <si>
    <t>ม. ลึก 4.5 ม.</t>
  </si>
  <si>
    <t>กว้าง  4  ม. ยาว 25 ม.</t>
  </si>
  <si>
    <t>จำนวน 1 โรงสูบ</t>
  </si>
  <si>
    <t>ท่อพีวีซี ขนาด 8 นิ้ว</t>
  </si>
  <si>
    <t>ยาว 2,500 ม.</t>
  </si>
  <si>
    <t xml:space="preserve">เข้าสระแดง บ้านหนองบอน  </t>
  </si>
  <si>
    <t>หมู่  9</t>
  </si>
  <si>
    <t>เข้าสระประปา</t>
  </si>
  <si>
    <t>บ้านหนองบอน</t>
  </si>
  <si>
    <t>หนองบอน  หมู่ 9</t>
  </si>
  <si>
    <t>กว้าง     4     ม.</t>
  </si>
  <si>
    <t>กว้าง 100 ม.</t>
  </si>
  <si>
    <t>ลึก  4.00  ม.</t>
  </si>
  <si>
    <t>กว้าง 1 ม. ยาว 1,000</t>
  </si>
  <si>
    <t>ม. ลึก 1 ม.</t>
  </si>
  <si>
    <t>ลึก     2.50  ม.</t>
  </si>
  <si>
    <t>ยาว 100 ม.</t>
  </si>
  <si>
    <t xml:space="preserve"> ลึก 2.50 ม.</t>
  </si>
  <si>
    <t>ลึก 2.50 ม.</t>
  </si>
  <si>
    <t>กว้าง 80 ม.</t>
  </si>
  <si>
    <t>ลึก 1.50 ม.</t>
  </si>
  <si>
    <t>กว้าง 15 ม. ยาว 2,000</t>
  </si>
  <si>
    <t>ม. ลึก 4.50 ม.</t>
  </si>
  <si>
    <t xml:space="preserve"> ยาว 800 ม.</t>
  </si>
  <si>
    <t>โครงการติดตั้งระบบไฟฟ้าศาลา</t>
  </si>
  <si>
    <t>ประชาคม</t>
  </si>
  <si>
    <t>เพื่อติดตั้งระบบไฟฟ้า</t>
  </si>
  <si>
    <t>ศาลาประชาคมหมู่บ้าน</t>
  </si>
  <si>
    <t>ติดตั้งระบบไฟฟ้า</t>
  </si>
  <si>
    <t>โดยจัดซื้ออุปกรณ์ไฟฟ้า</t>
  </si>
  <si>
    <t>ยาว  50  ม.</t>
  </si>
  <si>
    <t xml:space="preserve">ภายในหมู่บ้านหนองไอ้เผือก </t>
  </si>
  <si>
    <t>โครงการก่อสร้างถนนลงลูกรัง</t>
  </si>
  <si>
    <t>กรวดใส เลียบคลอง</t>
  </si>
  <si>
    <t xml:space="preserve">บ้านหนองบอน ถึงบ้านโนนประดู่ </t>
  </si>
  <si>
    <t>โครงการก่อสร้างสนามกีฬา</t>
  </si>
  <si>
    <t>กว้าง    20  ม.</t>
  </si>
  <si>
    <t>หนา    0.10 ม.</t>
  </si>
  <si>
    <t>ก่อสร้างสนามกีฬา</t>
  </si>
  <si>
    <t>ยุทธศาสต์การพัฒนาของ  อปท.ในเขตจังหวัดที่  6  ด้านการพัฒนาโครงสร้างพื้นฐาน</t>
  </si>
  <si>
    <t>ยุทธศาสตร์การพัฒนาของ  อปท.  ในเขตจังหวัดที่  6 ด้านการพัฒนาโครงสร้างพื้นฐาน</t>
  </si>
  <si>
    <t>ยุทธศาสตร์การพัฒนาของ  อปท.  ในเขตจังหวัดที่  3  ด้านการพัฒนาการเกษตร</t>
  </si>
  <si>
    <r>
      <t xml:space="preserve">ยุทธศาสตร์การพัฒนาของ  </t>
    </r>
    <r>
      <rPr>
        <b/>
        <sz val="14"/>
        <color indexed="8"/>
        <rFont val="TH SarabunIT๙"/>
        <family val="2"/>
      </rPr>
      <t>อปท.เขตจังหวัดที่  4  ด้านการพัฒนาสังคม</t>
    </r>
  </si>
  <si>
    <r>
      <t xml:space="preserve">ยุทธศาสตร์การพัฒนาของ  </t>
    </r>
    <r>
      <rPr>
        <b/>
        <sz val="14"/>
        <color indexed="8"/>
        <rFont val="TH SarabunIT๙"/>
        <family val="2"/>
      </rPr>
      <t>อปท.เขตจังหวัดที่  10  ด้านการอนุรักษ์ทรัพยากรธรรมชาติและสิ่งแวดล้อม</t>
    </r>
  </si>
  <si>
    <t>ยุทธศาสตร์การพัฒนาของ  อปท.  ในเขตจังหวัดที่  8  ด้านการบริหารบ้านเมืองที่ดี</t>
  </si>
  <si>
    <t>โครงการป้องกันและแก้ไขปัญหา</t>
  </si>
  <si>
    <t>ตัวแทนของ อบต.</t>
  </si>
  <si>
    <t>แข่งขันกีฬาต่าง ๆ ในนาม</t>
  </si>
  <si>
    <t>อำเภอขามสะแกแสง</t>
  </si>
  <si>
    <t xml:space="preserve">โครงการก่อสร้างถนน คสล. </t>
  </si>
  <si>
    <t>ก่อสร้างถนน คสล.</t>
  </si>
  <si>
    <t>สำหรับ ประสานโครงการพัฒนาองค์การบริหารส่วนจังหวัด</t>
  </si>
  <si>
    <t>แบบ ผ.02</t>
  </si>
  <si>
    <t>สำหรับ อุดหนุนองค์กรปกครองส่วนท้องถิ่น ส่วนราชการ รัฐวิสาหกิจ องค์กรประชาชน</t>
  </si>
  <si>
    <t xml:space="preserve">อุดหนุนโครงการจัดงานรัฐพิธี </t>
  </si>
  <si>
    <t>"เฉลิมพระเกียรติสมเด็จ</t>
  </si>
  <si>
    <t>พระบรมโอรสาธิราชฯ</t>
  </si>
  <si>
    <t>พระบาทสมเด็จพระเจ้าอยู่หัว</t>
  </si>
  <si>
    <t>3.2 แผนงานการศาสนา วัฒนธรรม และนันทนาการ</t>
  </si>
  <si>
    <t>3.3  แผนงานการศึกษา</t>
  </si>
  <si>
    <t>โครงการอาหารกลางวัน</t>
  </si>
  <si>
    <t>เด็กนักเรียนโรงเรียนบ้าน</t>
  </si>
  <si>
    <t>หนองไข่น้ำและ</t>
  </si>
  <si>
    <t>3. ยุทธศาสตร์การพัฒนาด้านคุณภาพชีวิต</t>
  </si>
  <si>
    <t>5. ยุทธศาสตร์ด้านการบริหารการจัดการบ้านเมืองที่ดี</t>
  </si>
  <si>
    <t>ผลที่คาดว่าจะ</t>
  </si>
  <si>
    <t>กว้าง 15 ม. ยาว 4,000</t>
  </si>
  <si>
    <t xml:space="preserve">กว้าง 15 ม. ยาว 500 </t>
  </si>
  <si>
    <t xml:space="preserve">กว้าง 15 ม. ยาว 1,000 </t>
  </si>
  <si>
    <t>ยาว     6,000    ม.</t>
  </si>
  <si>
    <t>ยาว   800   เมตร</t>
  </si>
  <si>
    <t>ยาว    800    เมตร</t>
  </si>
  <si>
    <t>ยาว    800   เมตร</t>
  </si>
  <si>
    <t>จำนวน 40 จุด</t>
  </si>
  <si>
    <t>จำนวน 30 จุด</t>
  </si>
  <si>
    <t>ยาว   600   เมตร</t>
  </si>
  <si>
    <t>ยาว    600    เมตร</t>
  </si>
  <si>
    <t>ยาว   600    เมตร</t>
  </si>
  <si>
    <t>ยาว    600   เมตร</t>
  </si>
  <si>
    <t>ยาว    600  เมตร</t>
  </si>
  <si>
    <t>จำนวน 4 มิเตอร์</t>
  </si>
  <si>
    <t>จำนวน 80 จุด</t>
  </si>
  <si>
    <t>ถนนเลียบคลองโครกตาพลู</t>
  </si>
  <si>
    <t>โครงการส่งเสริมกลุ่มอาชีพ</t>
  </si>
  <si>
    <t xml:space="preserve">แผนพัฒนาท้องถิ่นสี่ปี  พ.ศ. 2561 – 2564 </t>
  </si>
  <si>
    <t>ปี  2564</t>
  </si>
  <si>
    <t>ปี  2563</t>
  </si>
  <si>
    <t>สำหรับ ประสานโครงการพัฒนาจังหวัด</t>
  </si>
  <si>
    <t>แบบ ผ.05</t>
  </si>
  <si>
    <t>4.1 แผนงานเคหะและชุนชน</t>
  </si>
  <si>
    <t>ยุทธศาสตร์</t>
  </si>
  <si>
    <t>5) ด้านการบริหารจัดการบ้านเมืองที่ดี</t>
  </si>
  <si>
    <t>5.3 แผนงานสร้างความเข้มแข็งของชุมชน</t>
  </si>
  <si>
    <t>5.4 แผนงานรักษาความสงบภายใน</t>
  </si>
  <si>
    <t>3.3 แผนงานการศึกษา</t>
  </si>
  <si>
    <t>แบบ ผ.07</t>
  </si>
  <si>
    <t>1) ด้านการพัฒนาโครงสร้างพื้นฐาน</t>
  </si>
  <si>
    <t>2) ด้านการพัฒนาเศรษฐกิจ</t>
  </si>
  <si>
    <t>3) ด้านการพัฒนาคุณภาพชีวิต</t>
  </si>
  <si>
    <t>4)  ด้านการพัฒนาสิ่งแวดล้อม</t>
  </si>
  <si>
    <t xml:space="preserve">1. ยุทธศาสตร์ด้านการพัฒนาโครงสร้างพื้นฐาน </t>
  </si>
  <si>
    <t xml:space="preserve">2. ยุทธศาสตร์การพัฒนาด้านเศรษฐกิจ </t>
  </si>
  <si>
    <t>4. ยุทธศาสตร์การพัฒนาด้านสิ่งแวดล้อม</t>
  </si>
  <si>
    <t xml:space="preserve">แผนพัฒนาท้องถิ่นสี่ปี  พ.ศ.  2561 - 2564 </t>
  </si>
  <si>
    <t>ส่วนที่  4</t>
  </si>
  <si>
    <t xml:space="preserve">ถนนและเส้นทางคมนาคม </t>
  </si>
  <si>
    <t xml:space="preserve">  - 47 -</t>
  </si>
  <si>
    <t xml:space="preserve">  - 48 -</t>
  </si>
  <si>
    <t xml:space="preserve">  - 49 -</t>
  </si>
  <si>
    <t>โครงการจ้างนักเรียน</t>
  </si>
  <si>
    <t>นักศึกษาให้มีงานทำใน</t>
  </si>
  <si>
    <t>ช่วงปิดภาคฤดูร้อน เพื่อ</t>
  </si>
  <si>
    <t>ยากจนเชิงบูรณาการ</t>
  </si>
  <si>
    <t>แก้ปัญหาสังคมและความ</t>
  </si>
  <si>
    <t>โครงการอาหารเสริม (นม)แก่</t>
  </si>
  <si>
    <t>นักเรียนโรงเรียนบ้านหนองไข่น้ำ</t>
  </si>
  <si>
    <t>และโรงเรียนบ้านดอนพะงาด</t>
  </si>
  <si>
    <t xml:space="preserve">โครงการอาหารกลางวัน </t>
  </si>
  <si>
    <t>ขามสะแกแสง</t>
  </si>
  <si>
    <t>สายโคกเดิ่นเชื่อมตำบล</t>
  </si>
  <si>
    <t>สายโครกตาพลู ถึง บ้านป่าลวก</t>
  </si>
  <si>
    <t>ตำบลเมืองเกษตร</t>
  </si>
  <si>
    <t>ภายในหมู่บ้านหนองไข่น้ำ หมู่ 4</t>
  </si>
  <si>
    <t>ถึงบ้านนายบูน</t>
  </si>
  <si>
    <t>บ้านดอนพะงาด หมู่ 4</t>
  </si>
  <si>
    <t>หมู่  9 ถึงบ้านโนนประดู่ หมู่ 1</t>
  </si>
  <si>
    <t>ยาว 600 เมตร</t>
  </si>
  <si>
    <t>โครงการติดตั้งไฟสปอร์ตไลน์</t>
  </si>
  <si>
    <t>สนามกีฬาหมู่บ้าน</t>
  </si>
  <si>
    <t>ในการประชุมประชาคม</t>
  </si>
  <si>
    <t>เพื่อให้มีไฟส่องสว่าง</t>
  </si>
  <si>
    <t>ภายในสนามกีฬา</t>
  </si>
  <si>
    <t xml:space="preserve"> - 65 -</t>
  </si>
  <si>
    <t xml:space="preserve"> - 69 -</t>
  </si>
  <si>
    <t xml:space="preserve"> - 72 -</t>
  </si>
  <si>
    <t xml:space="preserve"> - 75 -</t>
  </si>
  <si>
    <t xml:space="preserve"> - 80 -</t>
  </si>
  <si>
    <t>จำนวน 20 จุด</t>
  </si>
  <si>
    <t xml:space="preserve"> - 82 -</t>
  </si>
  <si>
    <t xml:space="preserve"> - 85 -</t>
  </si>
  <si>
    <t xml:space="preserve"> - 87 -</t>
  </si>
  <si>
    <t xml:space="preserve"> - 88 -</t>
  </si>
  <si>
    <t xml:space="preserve"> - 89 -</t>
  </si>
  <si>
    <t xml:space="preserve"> - 92 -</t>
  </si>
  <si>
    <t xml:space="preserve"> - 93 -</t>
  </si>
  <si>
    <t xml:space="preserve"> - 94 -</t>
  </si>
  <si>
    <t xml:space="preserve"> - 95 -</t>
  </si>
  <si>
    <t xml:space="preserve"> - 96 -</t>
  </si>
  <si>
    <t xml:space="preserve"> - 97 -</t>
  </si>
  <si>
    <t xml:space="preserve"> - 98 -</t>
  </si>
  <si>
    <t xml:space="preserve"> - 99 -</t>
  </si>
  <si>
    <t xml:space="preserve"> - 100 -</t>
  </si>
  <si>
    <t xml:space="preserve"> - 101 -</t>
  </si>
  <si>
    <t xml:space="preserve"> - 102 -</t>
  </si>
  <si>
    <t xml:space="preserve"> - 103 -</t>
  </si>
  <si>
    <t xml:space="preserve"> - 104-</t>
  </si>
  <si>
    <t xml:space="preserve"> - 105 -</t>
  </si>
  <si>
    <t xml:space="preserve"> - 106 -</t>
  </si>
  <si>
    <t xml:space="preserve"> - 107 -</t>
  </si>
  <si>
    <t xml:space="preserve"> - 109 -</t>
  </si>
  <si>
    <t xml:space="preserve"> - 110 -</t>
  </si>
  <si>
    <t xml:space="preserve"> - 111 -</t>
  </si>
  <si>
    <t xml:space="preserve">  - 108 -</t>
  </si>
  <si>
    <t xml:space="preserve">  - 113 -</t>
  </si>
  <si>
    <t xml:space="preserve"> - 114 -</t>
  </si>
  <si>
    <t xml:space="preserve">  - 116 -</t>
  </si>
  <si>
    <t xml:space="preserve"> - 117 -</t>
  </si>
  <si>
    <t xml:space="preserve"> - 118 -</t>
  </si>
  <si>
    <t>สำหรับ บัญชีครุภัณฑ์</t>
  </si>
  <si>
    <t>แผนงาน</t>
  </si>
  <si>
    <t xml:space="preserve"> - 123 -</t>
  </si>
  <si>
    <t>1. บริหารทั่วไป</t>
  </si>
  <si>
    <t>รวม  4  ปี</t>
  </si>
  <si>
    <t xml:space="preserve">แผนพัฒนาท้องถิ่นสี่ปี พ.ศ.  2561 - 2564 </t>
  </si>
  <si>
    <t>โครงการก่อสร้างฝายน้ำล้นกักเก็บน้ำ</t>
  </si>
  <si>
    <t>โครงการสูบน้ำเข้าสระภายในตำบล</t>
  </si>
  <si>
    <t>เพื่อขุดลอกคลองภายใน</t>
  </si>
  <si>
    <t xml:space="preserve">ตำบล </t>
  </si>
  <si>
    <t>เพื่อสูบน้ำป้องกันปัญหา</t>
  </si>
  <si>
    <t>ภัยแล้ง</t>
  </si>
  <si>
    <t>พะงาด เพื่อป้องกันปัญหาภัยแล้ง</t>
  </si>
  <si>
    <t>โครงการปรับปรุงห้องทำงาน</t>
  </si>
  <si>
    <t>เพื่อปรับปรุงห้องทำงาน</t>
  </si>
  <si>
    <t>ปรับปรุงห้องทำงาน</t>
  </si>
  <si>
    <t>ตามแบบอบต.กำหนด</t>
  </si>
  <si>
    <t>ยุทธศาตร์จังหวัดที่  2  ยกระดับสังคมให้เป็นเมืองน่าอยู่</t>
  </si>
  <si>
    <t>ภายในหมู่บ้านโนนประดู่ หมู่ 1</t>
  </si>
  <si>
    <t>พร้อมเป่าล้าง ภายในตำบลพะงาด</t>
  </si>
  <si>
    <t>สายบ้านนางสำเริง กอบสันเทียะ</t>
  </si>
  <si>
    <t>โครงการก่อสร้างถนนคสล.  ภายใน</t>
  </si>
  <si>
    <t>ภายในหมู่บ้านสะแกแสง หมู่ 2</t>
  </si>
  <si>
    <t>ภายในหมู่บ้านหนองไข่น้ำ  หมู่ 4</t>
  </si>
  <si>
    <t>กรวดใสสายเลียบคลอง</t>
  </si>
  <si>
    <t>โครงการปรับปรุงถนนลงลูกรัง</t>
  </si>
  <si>
    <t>สูบน้ำเข้าสระภายใน</t>
  </si>
  <si>
    <t>ตำบล</t>
  </si>
  <si>
    <t>ยาว   1,000  เมตร</t>
  </si>
  <si>
    <t>ยุทธศาสตร์จังหวัดที่  1  การพัฒนาและเพิ่มศักยภาพการแข่งขันเศรษฐกิจ</t>
  </si>
  <si>
    <t>ยุทธศาสตร์จังหวัดที่ 2 ยกระดับสังคมให้เป็นเมืองน่าอยู่</t>
  </si>
  <si>
    <t>ยุทธศาสตร์การพัฒนาของ  อปท.เขตจังหวัดที่  4  ด้านการพัฒนาสังคม</t>
  </si>
  <si>
    <r>
      <t>สนามเด็กเล่น</t>
    </r>
    <r>
      <rPr>
        <sz val="14"/>
        <color indexed="8"/>
        <rFont val="TH SarabunIT๙"/>
        <family val="2"/>
      </rPr>
      <t xml:space="preserve"> </t>
    </r>
    <r>
      <rPr>
        <sz val="14"/>
        <rFont val="TH SarabunIT๙"/>
        <family val="2"/>
      </rPr>
      <t>กันแดด กันฝน</t>
    </r>
  </si>
  <si>
    <t>ศูนย์พัฒนาเด็กเล็กอบต.พะงาด</t>
  </si>
  <si>
    <r>
      <t xml:space="preserve">ยุทธศาสตร์จังหวัดที่ 3  </t>
    </r>
    <r>
      <rPr>
        <b/>
        <sz val="14"/>
        <color indexed="8"/>
        <rFont val="TH SarabunIT๙"/>
        <family val="2"/>
      </rPr>
      <t>บริหารจัดการทรัพยากรธรรมชาติและสิ่งแวดล้อม ให้มีความสมบูรณ์อย่างยั่งยืน</t>
    </r>
  </si>
  <si>
    <t>ยุทธศาสตร์จังหวัดที่  5 การพัฒนาระบบการบริหารจัดการภาครัฐ</t>
  </si>
  <si>
    <t>ยุทธศาสตร์จังหวัดที่  5  การพัฒนาระบบการบริหารจัดการภาครัฐ</t>
  </si>
  <si>
    <t>โครงการจัดซื้อชุดฝึกอาสา</t>
  </si>
  <si>
    <t>ร้อยละผู้เข้า</t>
  </si>
  <si>
    <t>การเกิดอบ.</t>
  </si>
  <si>
    <t xml:space="preserve">แบบ ผ.07 </t>
  </si>
  <si>
    <t>รวมทั้งสิ้นของ ผ.02</t>
  </si>
  <si>
    <t>รวมทั้งสิ้นของ ผ.03</t>
  </si>
  <si>
    <r>
      <t xml:space="preserve">ยุทธศาสตร์จังหวัดที่  2    </t>
    </r>
    <r>
      <rPr>
        <b/>
        <sz val="14"/>
        <color indexed="8"/>
        <rFont val="TH SarabunIT๙"/>
        <family val="2"/>
      </rPr>
      <t>ยกระดับสังคมให้เป็นเมืองน่าอยู่</t>
    </r>
  </si>
  <si>
    <t>รวมทั้งสิ้นของ ผ.05</t>
  </si>
  <si>
    <t>หมวด</t>
  </si>
  <si>
    <t>บริหารทั่วไป</t>
  </si>
  <si>
    <t>ครุภัณฑ์</t>
  </si>
  <si>
    <t>ประเภท</t>
  </si>
  <si>
    <t>อื่นๆ</t>
  </si>
  <si>
    <t>รวม  4 ปี</t>
  </si>
  <si>
    <t>5.2 แผนงานอุตสาหกรรมและการโยธา</t>
  </si>
  <si>
    <t>ส่งเสริมงานอาชีพนักเรียน</t>
  </si>
  <si>
    <t>ยาว 800 เมตร</t>
  </si>
  <si>
    <t>ยาว 1000 เมตร</t>
  </si>
  <si>
    <t>จำนวน 11 จุด</t>
  </si>
  <si>
    <t>โครงการจัดหาที่ทิ้งขยะประจำหมู่บ้าน</t>
  </si>
  <si>
    <t>โครงการขยะเหลือศูนย์ ภายใต้นโยบาย</t>
  </si>
  <si>
    <t>จังหวัดสะอาด</t>
  </si>
  <si>
    <t xml:space="preserve">โครงการส่งเสริมกลุ่มอาชีพ </t>
  </si>
  <si>
    <t>หมู่บ้าน/ชุมชนในตำบลพะงาด</t>
  </si>
  <si>
    <t xml:space="preserve">ตามหลักเศรษฐกิจพอเพียง </t>
  </si>
  <si>
    <t>โครงการควบคุมและป้องกันโรคพิษสุนัขบ้า</t>
  </si>
  <si>
    <t>ในผู้สัมผัสโรคในเขตรับผิดชอบของ</t>
  </si>
  <si>
    <t>โครงการป้องกันควบคุมโรคไข้เลือดออก</t>
  </si>
  <si>
    <t>ผู้ยากไร้</t>
  </si>
  <si>
    <t>(ผลผลิตของ</t>
  </si>
  <si>
    <t>โครงการ)</t>
  </si>
  <si>
    <t xml:space="preserve">โครงการแข่งขันกีฬา อบต. </t>
  </si>
  <si>
    <t>โครงการก่อสร้างถนน คสล.</t>
  </si>
  <si>
    <t>ถนนศูนย์พัฒนาเด็กเล็ก</t>
  </si>
  <si>
    <t>เพื่อก่อสร้างถนนศูนย์พัฒนา</t>
  </si>
  <si>
    <t>ที่เหมาะสม สะดวกใน</t>
  </si>
  <si>
    <t>การสัญจร</t>
  </si>
  <si>
    <t xml:space="preserve">ท้องถิ่น </t>
  </si>
  <si>
    <t>โครงการก่อสร้าง/ปรับปรุง</t>
  </si>
  <si>
    <t>โครงหลังคา</t>
  </si>
  <si>
    <t xml:space="preserve"> อบต.พะงาด</t>
  </si>
  <si>
    <t>โครงการฝึกอบรมให้ความรู้</t>
  </si>
  <si>
    <t xml:space="preserve"> - 108 -</t>
  </si>
  <si>
    <t>จัดชื้อจัดจ้าง อปท ระดับ</t>
  </si>
  <si>
    <t xml:space="preserve"> - 115-</t>
  </si>
  <si>
    <t xml:space="preserve"> - 116 -</t>
  </si>
  <si>
    <t>เครื่อง/ปี</t>
  </si>
  <si>
    <t>ส่งเสริมและสนับสนุนโครงการอันเนื่อง</t>
  </si>
  <si>
    <t>โครงการส่งเสริมกลุ่มอาชีพ เช่น ปลูกพริก</t>
  </si>
  <si>
    <t>เพื่อป้องกันและควบคุม</t>
  </si>
  <si>
    <t>โรคไข้เลือดออก</t>
  </si>
  <si>
    <t>ผู้ติดเชื้อเอดส์/ผู้สูงอายุ/ผู้พิการ</t>
  </si>
  <si>
    <t>โครงการแข่งขันกีฬาหรือร่วมแข่งขัน</t>
  </si>
  <si>
    <t>กีฬาศูนย์พัฒนาเด็กเล็กในเขต</t>
  </si>
  <si>
    <t>เพื่อดูแลสุขภาพปฐมวัยอย่าง</t>
  </si>
  <si>
    <t>จำนวน 1 จุด/ปี</t>
  </si>
  <si>
    <t>โครงการสนับสนุนการบริการ</t>
  </si>
  <si>
    <t>สาธารณสุข เพื่อพัฒนางาน</t>
  </si>
  <si>
    <t>โครงการก่อสร้างประตูระบายน้ำ คสล.</t>
  </si>
  <si>
    <t xml:space="preserve">โครงการก่อสร้างถนนลาดยาง </t>
  </si>
  <si>
    <t>เข้าสระบ้านหนองบอน  หมู่  9</t>
  </si>
  <si>
    <t>สระบ้านหนองบอน</t>
  </si>
  <si>
    <t>โครงการปรับปรุงภูมิทัศน์ภายในและ</t>
  </si>
  <si>
    <t>โครงการปรับภูมิทัศน์ศูนย์พัฒนาเด็ก</t>
  </si>
  <si>
    <t>สถานที่สำหรับเด็กนักเรียน</t>
  </si>
  <si>
    <t>มาจากพระราชดำริฯ ตำบลพะงาด</t>
  </si>
  <si>
    <t xml:space="preserve">เล็ก เช่น ทำทางเดิน ติดตั้งเสาธง </t>
  </si>
  <si>
    <t>เกิดประโยชน์ใช้สอยได้</t>
  </si>
  <si>
    <t>ที่ประสิทธิภาพ</t>
  </si>
  <si>
    <t>เพื่อปรับภูมิทัศน์ให้เกิด</t>
  </si>
  <si>
    <t>ประโยชน์ใช้สอยได้</t>
  </si>
  <si>
    <t>เกี่ยวกับพระบาทสมเด็จ</t>
  </si>
  <si>
    <t>ศูนย์พัฒนาเด็กเล็ก เช่น ทำทางเดิน ติดตั้งเสาธง</t>
  </si>
  <si>
    <t>ติดตั้งป้าย ปรับพื้นที่ต่าง ฯลฯ</t>
  </si>
  <si>
    <t>โครงการปรับปรุง/ต่อเติมอาคาร</t>
  </si>
  <si>
    <t>ก่อสร้างถนนแอสฟัสท์ติก</t>
  </si>
  <si>
    <t>น้ำหยด ทำขนม เลี้ยงไก่พื้นบ้าน  ฯลฯ</t>
  </si>
  <si>
    <t>ดอกไม้จันทน์ ฯลฯ ตำบลพะงาด</t>
  </si>
  <si>
    <t>โครงการปรับปรุง/ต่อเติม</t>
  </si>
  <si>
    <t>โครงการติดตั้งเสาธงชาติ</t>
  </si>
  <si>
    <t>เพื่อติดตั้งเสาธงชาติ</t>
  </si>
  <si>
    <t>ติดตั้งรางเสาธงชาติ</t>
  </si>
  <si>
    <t>มีเสาธงชาติเหมาะสม</t>
  </si>
  <si>
    <t>ติดตั้งป้าย ทำสวนหย่อม ปรับพื้นที่ต่างๆ</t>
  </si>
  <si>
    <t>โครงการอุดหนุน</t>
  </si>
  <si>
    <t>พระราชพิธี เกี่ยวกับ</t>
  </si>
  <si>
    <t>พระเจ้าอยู่หัว</t>
  </si>
  <si>
    <t>ประชาชนเกิดจิตสำนึก</t>
  </si>
  <si>
    <t>ในการอนุรักษ์วัฒธรรม</t>
  </si>
  <si>
    <t>อุดหนุนอำเภอ</t>
  </si>
  <si>
    <t>อุดหนุนโครงการงานวันเฉลิม</t>
  </si>
  <si>
    <t>ฉลองพระชนมพรรษาพระบาท</t>
  </si>
  <si>
    <t>สมเด็จพระเจ้าอยู่หัว  5 ธันวา</t>
  </si>
  <si>
    <t>ผ.01</t>
  </si>
  <si>
    <t>ผ.02</t>
  </si>
  <si>
    <t>ผ.03</t>
  </si>
  <si>
    <t>ผ.05</t>
  </si>
  <si>
    <t>รวมทั้งหมด 2561</t>
  </si>
  <si>
    <t>รวมทั้งหมด 2562</t>
  </si>
  <si>
    <t>รวมทั้งหมด 2563</t>
  </si>
  <si>
    <t>รวมทั้งหมด 2564</t>
  </si>
  <si>
    <t>โครงการวางท่อส่งน้ำพีวีซี</t>
  </si>
  <si>
    <t>จัดซื้อหินคลุก</t>
  </si>
  <si>
    <t>จัดซื้อยางมะตอย/แอสฟัสติก</t>
  </si>
  <si>
    <t>หมู่ 2 ( จำนวน ๒ ช่วง)</t>
  </si>
  <si>
    <t>ย. 39 ม. หนา 0.15 ม.</t>
  </si>
  <si>
    <t>ตามแบบ อบต.พะงาด</t>
  </si>
  <si>
    <t>กว้าง 3.50 เมตร</t>
  </si>
  <si>
    <t>จ่ายขาด</t>
  </si>
  <si>
    <t xml:space="preserve">จำนวน 3 ช่วง </t>
  </si>
  <si>
    <t>ช่วงที่ 1 กว้าง 3 เมตร</t>
  </si>
  <si>
    <t>หนา 0.15 เมตร</t>
  </si>
  <si>
    <t>ช่วงที่ 2 กว้าง 2.5 เมตร</t>
  </si>
  <si>
    <t>ช่วงที่ 3 กว้าง 4 เมตร</t>
  </si>
  <si>
    <t>ข้อบัญญัติ</t>
  </si>
  <si>
    <t>โครงการก่อสร้างถนนลาดยาง</t>
  </si>
  <si>
    <t>แอสฟัลท์ติก</t>
  </si>
  <si>
    <t xml:space="preserve">ขนาดยาว 7.00 เมตร </t>
  </si>
  <si>
    <t>กว้าง   3.00   เมตร</t>
  </si>
  <si>
    <t>ยาว     134  เมตร</t>
  </si>
  <si>
    <t>หนา    0.15  เมตร</t>
  </si>
  <si>
    <t>กว้าง   5   เมตร</t>
  </si>
  <si>
    <t>หนา  0.04  เมตร</t>
  </si>
  <si>
    <t>กว้าง   0.30    เมตร</t>
  </si>
  <si>
    <t>ยาว   144    เมตร</t>
  </si>
  <si>
    <t>ลึก  0.30  เมตร</t>
  </si>
  <si>
    <t>กว้าง    3     เมตร</t>
  </si>
  <si>
    <t>หนา    0.10  เมตร</t>
  </si>
  <si>
    <t>กว้าง    4     เมตร</t>
  </si>
  <si>
    <t>กว้าง   4.00   เมตร</t>
  </si>
  <si>
    <t>ลึก  2.50  เมตร</t>
  </si>
  <si>
    <t>กว้าง    15    เมตร</t>
  </si>
  <si>
    <t>ยาว    1,200  เมตร</t>
  </si>
  <si>
    <t>ลึก  3.00  เมตร</t>
  </si>
  <si>
    <t>กว้าง 100 เมตร</t>
  </si>
  <si>
    <t>ยาว 200 เมตร  ลึก 2 เมตร</t>
  </si>
  <si>
    <t>กว้าง 15 เมตรยาว 1,000</t>
  </si>
  <si>
    <t>เมตร ลึก 3.00 เมตร</t>
  </si>
  <si>
    <t>ยาว 2,000 เมตร</t>
  </si>
  <si>
    <t xml:space="preserve">กว้าง 0.30 เมตร </t>
  </si>
  <si>
    <t>ลึก 0.30 เมตร</t>
  </si>
  <si>
    <t>หนา 0.10 เมตร</t>
  </si>
  <si>
    <t>กว้าง    4    เมตร</t>
  </si>
  <si>
    <t>กว้าง  15  เมตร</t>
  </si>
  <si>
    <t>กว้าง 50 เมตร ยาว</t>
  </si>
  <si>
    <t>200 เมตร ลึก 4 เมตร</t>
  </si>
  <si>
    <t xml:space="preserve">กว้าง 1.5 เมตร </t>
  </si>
  <si>
    <t>ลึก 2.00 เมตร</t>
  </si>
  <si>
    <t>กว้าง      4.00    เมตร</t>
  </si>
  <si>
    <t>กว้าง     4       เมตร</t>
  </si>
  <si>
    <t>กว้าง     0.30       เมตร</t>
  </si>
  <si>
    <t xml:space="preserve">กว้าง 15 เมตร ยาว 1000 </t>
  </si>
  <si>
    <t>เมตร ลึก 1.5 เมตร</t>
  </si>
  <si>
    <t>กว้าง     15    เมตร</t>
  </si>
  <si>
    <t>ยาว   1000    เมตร</t>
  </si>
  <si>
    <t>หนา    2.50  เมตร</t>
  </si>
  <si>
    <t>กว้าง  0.30  เมตร</t>
  </si>
  <si>
    <t>กว้าง   4  เมตร</t>
  </si>
  <si>
    <t>กว้าง 15 เมตร ยาว 1000</t>
  </si>
  <si>
    <t>เมตร ลึก 1.50 เมตร</t>
  </si>
  <si>
    <t xml:space="preserve">กว้าง 100 เมตร ยาว 200 </t>
  </si>
  <si>
    <t>เมตร ลึก 2.00 เมตร</t>
  </si>
  <si>
    <t>กว้าง  4  เมตร</t>
  </si>
  <si>
    <t>สูง  25  เมตร</t>
  </si>
  <si>
    <t>ลึก     2.50  เมตร</t>
  </si>
  <si>
    <t>กว้าง   4   เมตร</t>
  </si>
  <si>
    <t>หนา  0.15  เมตร</t>
  </si>
  <si>
    <t>ยาว  3,200  เมตร</t>
  </si>
  <si>
    <t>กว้าง  4    เมตร</t>
  </si>
  <si>
    <t xml:space="preserve">ยาว 25 เมตร </t>
  </si>
  <si>
    <t>กว้าง 15 เมตร ยาว 4,000</t>
  </si>
  <si>
    <t>เมตร ลึก 4.5 เมตร</t>
  </si>
  <si>
    <t xml:space="preserve"> ลึก 2.50 เมตร</t>
  </si>
  <si>
    <t xml:space="preserve">กว้าง 15 เมตร ยาว 500 </t>
  </si>
  <si>
    <t>ลึก 2.50 เมตร</t>
  </si>
  <si>
    <t xml:space="preserve">กว้าง 15 เมตร ยาว 1,000 </t>
  </si>
  <si>
    <t>กว้าง  4   เมตร</t>
  </si>
  <si>
    <t>กว้าง     3       เมตร</t>
  </si>
  <si>
    <t>กว้าง 80 เมตร</t>
  </si>
  <si>
    <t>ยาว 100 เมตร</t>
  </si>
  <si>
    <t>ลึก 1.50 เมตร</t>
  </si>
  <si>
    <t>กว้าง   3  เมตร</t>
  </si>
  <si>
    <t>ยาว  180  เมตร</t>
  </si>
  <si>
    <t>กว้าง 40 เมตร ยาว 40</t>
  </si>
  <si>
    <t>กว้าง 15 เมตร ยาว 2,000</t>
  </si>
  <si>
    <t>เมตร ลึก 4.50 เมตร</t>
  </si>
  <si>
    <t>กว้าง  0.30   เมตร</t>
  </si>
  <si>
    <t>กว้าง   4     เมตร</t>
  </si>
  <si>
    <t>กว้าง  0.30 เมตร</t>
  </si>
  <si>
    <t>กว้าง    20  เมตร</t>
  </si>
  <si>
    <t>ยาว  50  เมตร</t>
  </si>
  <si>
    <t>หนา    0.10 เมตร</t>
  </si>
  <si>
    <t xml:space="preserve">กว้าง 15 เมตร ยาว 2,000 </t>
  </si>
  <si>
    <t>ยาว    149  เมตร</t>
  </si>
  <si>
    <t xml:space="preserve">กว้าง  4   เมตร </t>
  </si>
  <si>
    <t>ยาว 25 เมตร</t>
  </si>
  <si>
    <t xml:space="preserve">ยาว 72 เมตร </t>
  </si>
  <si>
    <t>ลึก  2.00  เมตร ยาว 25 ม.</t>
  </si>
  <si>
    <t>ยาว   51 เมตร</t>
  </si>
  <si>
    <t>จำนวน 3 ช่วง</t>
  </si>
  <si>
    <t>กว้าง     3      เมตร</t>
  </si>
  <si>
    <t>ยาว   1,800  เมตร</t>
  </si>
  <si>
    <t>ข้อบัญญัตื</t>
  </si>
  <si>
    <t>ยาว     144   เมตร</t>
  </si>
  <si>
    <t xml:space="preserve">ลึก  2.00  เมตร </t>
  </si>
  <si>
    <t>ยาว  97   เมตร</t>
  </si>
  <si>
    <t>ยาว 115 เมตร</t>
  </si>
  <si>
    <t>ยาว 105 ม. หนา 0.15 ม.</t>
  </si>
  <si>
    <t>ยาว 33 ม. หนา 0.15 ม.</t>
  </si>
  <si>
    <t xml:space="preserve">หนองไข่น้ำ ม. 4 ถึงบ้านแปะ </t>
  </si>
  <si>
    <t>บ้านหนองไข่น้ำ ม.4</t>
  </si>
  <si>
    <t>หนา  0.10  เมตร</t>
  </si>
  <si>
    <t>ยาว    74.50    เมตร</t>
  </si>
  <si>
    <t>ยาว  72 เมตร</t>
  </si>
  <si>
    <t>หนา 0.15  เมตร</t>
  </si>
  <si>
    <t>กว้าง    5    เมตร</t>
  </si>
  <si>
    <t>ยาว   82 เมตร</t>
  </si>
  <si>
    <t>กว้าง 80 เมตรยาว 100 ม.</t>
  </si>
  <si>
    <t xml:space="preserve">แอสฟัสท์ติก  </t>
  </si>
  <si>
    <t>ยาว   100  เมตร</t>
  </si>
  <si>
    <t>หนา 0.04 เมตร</t>
  </si>
  <si>
    <t>กว้าง   3    เมตร</t>
  </si>
  <si>
    <t>ยาว   134 เมตร</t>
  </si>
  <si>
    <t>กว้าง  4  เมตร ยาว 25 ม.</t>
  </si>
  <si>
    <t>กว้าง  0.30    เมตร</t>
  </si>
  <si>
    <t>ลึก  0.30 ม. หนา 0.15 ม.</t>
  </si>
  <si>
    <t>ยาว   144 เมตร</t>
  </si>
  <si>
    <t>ก่อสร้าง/ปรับปรุงระบบสูบน้ำ</t>
  </si>
  <si>
    <t>โครงการก่อสร้างโรงสูบน้ำ/ปรับปรุง</t>
  </si>
  <si>
    <t xml:space="preserve">ระบบสูบน้ำประปาภายในหมู่บ้าน </t>
  </si>
  <si>
    <t>ขนาดกว้าง 2 เมตร</t>
  </si>
  <si>
    <t>ยาว 3 เมตร</t>
  </si>
  <si>
    <t>ยาว  102  เมตร</t>
  </si>
  <si>
    <t>แอสฟัสท์ติก</t>
  </si>
  <si>
    <t>ก่อสร้างถนนแอสฟัสก์ติก</t>
  </si>
  <si>
    <t>ยาว 186  เมตร</t>
  </si>
  <si>
    <t>ยาว 260 เมตร</t>
  </si>
  <si>
    <t xml:space="preserve">ปากทางกว้าง  3.00 เมตร </t>
  </si>
  <si>
    <t xml:space="preserve">ยาว 1,820 เมตร </t>
  </si>
  <si>
    <t>ลึก 1 เมตร กว้าง 1 เมตร</t>
  </si>
  <si>
    <t>ยาว     1,180      เมตร</t>
  </si>
  <si>
    <t>บวกเพิ่ม</t>
  </si>
  <si>
    <t>โครงการก่อสร้าง/ปรับปรุงถนน</t>
  </si>
  <si>
    <t>ยาว  144  เมตร</t>
  </si>
  <si>
    <t>กว้าง   5  เมตร</t>
  </si>
  <si>
    <t>ยาว   610 เมตร</t>
  </si>
  <si>
    <t xml:space="preserve">ลงลูกรังพร้อมปรับเกลี่ย  </t>
  </si>
  <si>
    <t>ยาว   102  เมตร</t>
  </si>
  <si>
    <t xml:space="preserve">ลูกรังพร้อมปรับเกลี่ย </t>
  </si>
  <si>
    <t>ยาว  1,580  เมตร</t>
  </si>
  <si>
    <t>ลูกรังภายในหมู่</t>
  </si>
  <si>
    <t>ภายในหมู่ 1</t>
  </si>
  <si>
    <t xml:space="preserve">บ้านโนนประดู่  </t>
  </si>
  <si>
    <t>สายโกรกตาพลู</t>
  </si>
  <si>
    <t>ลงลูกรังภายใน</t>
  </si>
  <si>
    <t>ยาว   149  เมตร</t>
  </si>
  <si>
    <t xml:space="preserve">สายสังเวียนไก่ </t>
  </si>
  <si>
    <t>โครงการก่อสร้างถนนคสล. ม.4</t>
  </si>
  <si>
    <t>(4 ช่วง)</t>
  </si>
  <si>
    <t>ยาว   186 เมตร</t>
  </si>
  <si>
    <t>ยาว    149 เมตร</t>
  </si>
  <si>
    <t>ข้อบัญญัต</t>
  </si>
  <si>
    <t>ลูกรังภายในหมู่บ้าน</t>
  </si>
  <si>
    <t>ยาว  134  เมตร</t>
  </si>
  <si>
    <t>ยาว 45  เมตร</t>
  </si>
  <si>
    <t>ยาว 144 เมตร</t>
  </si>
  <si>
    <t>แอสฟัสท์ติก ภายในหมู่บ้านใหม่</t>
  </si>
  <si>
    <t>กว้าง 5 เมตร</t>
  </si>
  <si>
    <t>ยาว  149 เมตร</t>
  </si>
  <si>
    <t>ยาว    1,800   เมตร</t>
  </si>
  <si>
    <t>ยาว    1,360 เมตร</t>
  </si>
  <si>
    <t>ยาว     900 เมตร</t>
  </si>
  <si>
    <t>ยาว  1,360 เมตร .</t>
  </si>
  <si>
    <t>ยาว  1,360  เมตร</t>
  </si>
  <si>
    <t>ยาว   1,360 เมตร</t>
  </si>
  <si>
    <t>พร้อมปรับเกรด สายเลียบ</t>
  </si>
  <si>
    <t>โครงการปรับปรุงถนนลูกรัง</t>
  </si>
  <si>
    <t>ยาว  1,360 เมตร</t>
  </si>
  <si>
    <t>ลูกรังสายเลียบคลองบ้านหนองบอน</t>
  </si>
  <si>
    <t>ยาว     1,800      เมตร</t>
  </si>
  <si>
    <t>2. การศึกษา</t>
  </si>
  <si>
    <t xml:space="preserve">  - 1 -</t>
  </si>
  <si>
    <t xml:space="preserve"> - 9 -</t>
  </si>
  <si>
    <t>การพาณิชย์</t>
  </si>
  <si>
    <t xml:space="preserve">5. การพาณิชย์ </t>
  </si>
  <si>
    <t>สำหรับ องค์กรปกครองส่วนท้องถิ่นดำเนินการ</t>
  </si>
  <si>
    <t xml:space="preserve">  - 8 -</t>
  </si>
  <si>
    <t>สำนักงานปลัด</t>
  </si>
  <si>
    <t xml:space="preserve"> - 11 -</t>
  </si>
  <si>
    <t>เพื่อปรับปรุงระบบ</t>
  </si>
  <si>
    <t>ดำเนินการ ปรับปรุง</t>
  </si>
  <si>
    <t>ระบบสูบน้ำประปา</t>
  </si>
  <si>
    <t>ด้วยพลังงานแสงอาทิตย์</t>
  </si>
  <si>
    <t>(solarcell)</t>
  </si>
  <si>
    <t>พะงาด มีน้ำประปาใช้</t>
  </si>
  <si>
    <t>อย่างทั่วถึง</t>
  </si>
  <si>
    <t>โครงการติดตั้งกล้องวงจรปิด</t>
  </si>
  <si>
    <t>เพื่อป้องกันและดูแล</t>
  </si>
  <si>
    <t>พะงาด มีความปลอดภัย</t>
  </si>
  <si>
    <t>ในชีวิตและทรัพย์สิน</t>
  </si>
  <si>
    <t>ติดตั้งกล้องวงจรปิด</t>
  </si>
  <si>
    <t>1.3 แผนงานการพาณิชย์</t>
  </si>
  <si>
    <t xml:space="preserve"> - 5 -</t>
  </si>
  <si>
    <t xml:space="preserve"> - 10 -</t>
  </si>
  <si>
    <t>ยุทธศาสตร์การพัฒนาของ  อปท.ในเขตจังหวัดที่  6  ด้านการพัฒนาโครงสร้างพื้นฐาน</t>
  </si>
  <si>
    <t>โครงการจัดซื้อถังแชมเปญ ม.1</t>
  </si>
  <si>
    <t>เพื่อก่อสร้างถังแชมเปญ</t>
  </si>
  <si>
    <t>ถังแชมเปญขนาดความจุ</t>
  </si>
  <si>
    <t xml:space="preserve">บ้านโนนประดู่ </t>
  </si>
  <si>
    <t>แก้ไขปัญหาภัยแล้ง</t>
  </si>
  <si>
    <t>20 ลบ.ม. พร้อมฐานราก</t>
  </si>
  <si>
    <t>เพื่อแก้ไขปัญหาภัยแล้ง</t>
  </si>
  <si>
    <t>และติดตั้ง จำนวน 1 ถัง</t>
  </si>
  <si>
    <t>โครงการจัดซื้อถังแชมเปญ ม.4</t>
  </si>
  <si>
    <t xml:space="preserve">บ้านหนองไข่น้ำ </t>
  </si>
  <si>
    <t xml:space="preserve">โครงการปรับปรุงระบบประปา </t>
  </si>
  <si>
    <t xml:space="preserve">ม.4 บ้านหนองไข่น้ำ </t>
  </si>
  <si>
    <t xml:space="preserve">สูบน้ำประปา </t>
  </si>
  <si>
    <t>สูบน้ำประปา แก้ไข</t>
  </si>
  <si>
    <t xml:space="preserve"> เพื่อแก้ไขปัญหาภัยแล้ง</t>
  </si>
  <si>
    <t>ปัญหาภัยแล้ง ภายใน</t>
  </si>
  <si>
    <t>โครงการขยายเขตท่อเมนจ่ายน้ำ</t>
  </si>
  <si>
    <t>วางท่อเมนส่งน้ำขยาย</t>
  </si>
  <si>
    <t>ประปาภายในตำบลพะงาด</t>
  </si>
  <si>
    <t>หมู่บ้านภายในตำบล</t>
  </si>
  <si>
    <t>เขตจ่ายน้ำประปา ตาม</t>
  </si>
  <si>
    <t>แบบอบต.พะงาดกำหนด</t>
  </si>
  <si>
    <t>แผนพัฒนาท้องถิ่น  พ.ศ.  2561 - 2565  เพิ่มเติมฉบับที่ 1</t>
  </si>
  <si>
    <t>โครงการติดตั้งไฟฟ้า</t>
  </si>
  <si>
    <t>เพื่อลดค่าใช้จ่าย</t>
  </si>
  <si>
    <t>ดำเนินการติดตั้ง</t>
  </si>
  <si>
    <t>พลังงานแสงอาทิตย์ที่ทำการ</t>
  </si>
  <si>
    <t>ในการใช้ไฟฟ้าใน</t>
  </si>
  <si>
    <t>ไฟฟ้าด้วยพลังงาน</t>
  </si>
  <si>
    <t>พะงาด มีไฟฟ้าใช้</t>
  </si>
  <si>
    <t>สำนักงาน อบต.พะงาด</t>
  </si>
  <si>
    <t>แสงอาทิตย์</t>
  </si>
  <si>
    <t>อย่างเพียงพอและ</t>
  </si>
  <si>
    <t>ประหยัด</t>
  </si>
  <si>
    <t>เป้าหมาย(ผลผลิตของโครงการ)</t>
  </si>
  <si>
    <t>โครงการสนับสนุนศูนย์บริการ</t>
  </si>
  <si>
    <t>เพื่อจัดทำโครงการ</t>
  </si>
  <si>
    <t>อุดหนุนศูนย์บริการและถ่ายทอดเทคโนโลยีการเกษตรฯ</t>
  </si>
  <si>
    <t>ประชาชนในตำบลมีมีอาชีพและรายได้ในภาคการเกษตรที่มั่นคง</t>
  </si>
  <si>
    <t>และถ่ายทอดเทคโนโลยี</t>
  </si>
  <si>
    <t>พัฒนาการเกษตรฯ</t>
  </si>
  <si>
    <t>การเกษตรประจำตำบล</t>
  </si>
  <si>
    <t>แผนพัฒนาท้องถิ่น พ.ศ.  2561 - 2565 เพิ่มเติมฉบับที่ 1</t>
  </si>
  <si>
    <t>ผิวดิน บ้านสะแกแสง  หมู่ 2</t>
  </si>
  <si>
    <t>แบบผิวดินขนาดใหญ่มาก</t>
  </si>
  <si>
    <t>ตลอดทั้งปี</t>
  </si>
  <si>
    <t>รักษาความปลอดภัย</t>
  </si>
  <si>
    <t>สำหรับ โครงการที่เกินศักยภาพขององค์กรปกครองส่วนท้องถิ่น</t>
  </si>
  <si>
    <t xml:space="preserve">ยุทธศาสตร์จังหวัดที่ 2 ลดความเหลื่อมล้ำ เพื่อยกระดับสังคมให้เป็นเมืองน่าอยู่ ตามแนวทางเศรษฐกิจพอเพียง </t>
  </si>
  <si>
    <t>แบบ ผ.02/1</t>
  </si>
  <si>
    <t>ยุทธศาสตร์การพัฒนาของ  อปท.เขตจังหวัดที่  3  ด้านการพัฒนาการเกษตร</t>
  </si>
  <si>
    <t>2. ยุทธศาสตร์การพัฒนาด้านเศรษฐกิจ</t>
  </si>
  <si>
    <t>ยุทธศาสตร์จังหวัดที่ 1 การพัฒนาและเพิ่มขีดความสามารถในการแข่งขันทางเศรษฐกิจ</t>
  </si>
  <si>
    <t>2.2  แผนงานการเกษตร</t>
  </si>
  <si>
    <t xml:space="preserve">ยุทธศาสตร์จังหวัดที่  2 การลดความเหลื่อมล้ำ เพื่อยกระดับสังคมให้เป็นเมืองน่าอยู่ ตามแนวทางเศรษฐกิจพอเพียง </t>
  </si>
  <si>
    <t>โครงการขยายเขตไฟฟ้าแรงสูง</t>
  </si>
  <si>
    <t>พร้อมหม้อแปลงไฟฟ้าภายใน</t>
  </si>
  <si>
    <t>ดำเนินการการขยายเขต</t>
  </si>
  <si>
    <t xml:space="preserve">ไฟฟ้าแรงสูง </t>
  </si>
  <si>
    <t>บ้านสะแกแสง (โคกเดิ่น)</t>
  </si>
  <si>
    <t>เพื่อเป็นไฟฟ้าใช้กับ</t>
  </si>
  <si>
    <t>ระบบประปา</t>
  </si>
  <si>
    <t>ขนาดใหญ่มาก</t>
  </si>
  <si>
    <t>โครงการจัดซื้อเครื่องกรองน้ำ</t>
  </si>
  <si>
    <t>เพื่อจัดซื้อเครื่องกรองน้ำ</t>
  </si>
  <si>
    <t>ดำเนินการจัดซื้อเครื่อง</t>
  </si>
  <si>
    <t xml:space="preserve">ม.3 บ้านแปะ </t>
  </si>
  <si>
    <t>กรองน้ำขนาด 6 คิว</t>
  </si>
  <si>
    <t xml:space="preserve"> จำนวน 1 เครื่อง</t>
  </si>
  <si>
    <t xml:space="preserve">ยุทธศาสตร์จังหวัดที่ 2 การลดความเหลื่อมล้ำ เพื่อยกระดับสังคมให้เป็นเมืองน่าอยู่ ตามแนวทางเศรษฐกิจพอเพียง </t>
  </si>
  <si>
    <r>
      <t xml:space="preserve">ยุทธศาสตร์การพัฒนาของ  </t>
    </r>
    <r>
      <rPr>
        <b/>
        <sz val="14"/>
        <color indexed="8"/>
        <rFont val="TH SarabunIT๙"/>
        <family val="2"/>
      </rPr>
      <t>อปท.เขตจังหวัดที่  6  ด้านการพัฒนาโครงสร้างพื้นฐาน</t>
    </r>
  </si>
  <si>
    <t>1. ยุทธศาสตร์การพัฒนาด้านโครงสร้างพื้นฐาน</t>
  </si>
  <si>
    <t>ยุทธศาสตร์จังหวัดที่ 5 การพัฒนาระบบบริหารจัดการภาครัฐ</t>
  </si>
  <si>
    <t>5. ยุทธศาสตร์การด้านบริหารจัดการบ้านเมืองที่ดี</t>
  </si>
  <si>
    <r>
      <t xml:space="preserve">ยุทธศาสตร์การพัฒนาของ  </t>
    </r>
    <r>
      <rPr>
        <b/>
        <sz val="14"/>
        <color indexed="8"/>
        <rFont val="TH SarabunIT๙"/>
        <family val="2"/>
      </rPr>
      <t>อปท.เขตจังหวัดที่  8 ด้านการบริหารจัดการบ้านเมืองที่ดี</t>
    </r>
  </si>
  <si>
    <t>5.3 แผนงานการรักษาความสงบภายใน</t>
  </si>
  <si>
    <t>แผนพัฒนาท้องถิ่น  พ.ศ. 2561 – 2565 เพิ่มเติมฉบับที่ 1</t>
  </si>
  <si>
    <t>จัดชื้อเครื่องทำน้ำร้อน/เย็น</t>
  </si>
  <si>
    <t>งานบ้านงานครัว</t>
  </si>
  <si>
    <t>จำนวน  1  เครื่อง/ปี</t>
  </si>
  <si>
    <t>เป้าหมาย(ผลผลิตของครุภัณฑ์)</t>
  </si>
  <si>
    <t>จัดซื้อเครื่องกรองน้ำ ขนาดความจุ 6 คิว</t>
  </si>
  <si>
    <t>จำนวน  2  เครื่อง/ปี</t>
  </si>
  <si>
    <t>แผนพัฒนาท้องถิ่น  พ.ศ.  2561 - 2565 เพิ่มเติมฉบับที่ 1</t>
  </si>
  <si>
    <t>แบบ ผ.03</t>
  </si>
  <si>
    <t>การศึกษาฯ</t>
  </si>
  <si>
    <t>กองการศึกษาฯ</t>
  </si>
  <si>
    <t>จัดชื้อซิงล้างจาน</t>
  </si>
  <si>
    <t>จำนวน 4 อัน/ปี</t>
  </si>
  <si>
    <t>ปี  2565</t>
  </si>
  <si>
    <t>รวม  5  ปี</t>
  </si>
  <si>
    <t>1.2 แผนงานการเคหะและชุมชน</t>
  </si>
  <si>
    <t>1) การพัฒนาด้านโครงสร้างพื้นฐาน</t>
  </si>
  <si>
    <t>3) การพัฒนาด้านเศรษฐกิจ</t>
  </si>
  <si>
    <t>2.2 แผนงานการเกษตร</t>
  </si>
  <si>
    <t xml:space="preserve"> - 2 -</t>
  </si>
  <si>
    <t xml:space="preserve"> - 3 -</t>
  </si>
  <si>
    <t xml:space="preserve"> - 4 -</t>
  </si>
  <si>
    <t xml:space="preserve"> - 6 -</t>
  </si>
  <si>
    <t xml:space="preserve"> - 7 -</t>
  </si>
  <si>
    <t>รวมทั้งสิ้นของ ผ.03 (บัญชีครุภัณฑ์)</t>
  </si>
  <si>
    <t>รวม  5 ปี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</si>
</sst>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#,##0.00_ ;\-#,##0.00\ "/>
    <numFmt numFmtId="194" formatCode="#,##0_ ;\-#,##0\ "/>
  </numFmts>
  <fonts count="10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u val="single"/>
      <sz val="14"/>
      <name val="TH SarabunIT๙"/>
      <family val="2"/>
    </font>
    <font>
      <b/>
      <sz val="20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b/>
      <sz val="8"/>
      <name val="Tahoma"/>
      <family val="2"/>
    </font>
    <font>
      <sz val="13"/>
      <name val="TH SarabunIT๙"/>
      <family val="2"/>
    </font>
    <font>
      <sz val="13.5"/>
      <name val="TH SarabunIT๙"/>
      <family val="2"/>
    </font>
    <font>
      <sz val="12"/>
      <name val="TH SarabunIT๙"/>
      <family val="2"/>
    </font>
    <font>
      <sz val="13.8"/>
      <name val="TH SarabunIT๙"/>
      <family val="2"/>
    </font>
    <font>
      <b/>
      <u val="single"/>
      <sz val="14"/>
      <name val="TH SarabunIT๙"/>
      <family val="2"/>
    </font>
    <font>
      <sz val="13.9"/>
      <name val="TH SarabunIT๙"/>
      <family val="2"/>
    </font>
    <font>
      <b/>
      <sz val="12"/>
      <name val="TH SarabunIT๙"/>
      <family val="2"/>
    </font>
    <font>
      <b/>
      <sz val="8"/>
      <name val="TH SarabunIT๙"/>
      <family val="2"/>
    </font>
    <font>
      <sz val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1"/>
      <color indexed="8"/>
      <name val="TH SarabunIT๙"/>
      <family val="2"/>
    </font>
    <font>
      <u val="single"/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4"/>
      <color indexed="63"/>
      <name val="TH SarabunIT๙"/>
      <family val="2"/>
    </font>
    <font>
      <sz val="14"/>
      <color indexed="10"/>
      <name val="TH SarabunIT๙"/>
      <family val="2"/>
    </font>
    <font>
      <sz val="12"/>
      <color indexed="8"/>
      <name val="TH SarabunIT๙"/>
      <family val="2"/>
    </font>
    <font>
      <b/>
      <sz val="11"/>
      <color indexed="8"/>
      <name val="TH SarabunIT๙"/>
      <family val="2"/>
    </font>
    <font>
      <sz val="13.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color indexed="10"/>
      <name val="TH SarabunIT๙"/>
      <family val="2"/>
    </font>
    <font>
      <b/>
      <sz val="16"/>
      <color indexed="8"/>
      <name val="TH SarabunPSK"/>
      <family val="2"/>
    </font>
    <font>
      <b/>
      <u val="single"/>
      <sz val="16"/>
      <color indexed="10"/>
      <name val="TH SarabunIT๙"/>
      <family val="2"/>
    </font>
    <font>
      <b/>
      <u val="single"/>
      <sz val="14"/>
      <color indexed="8"/>
      <name val="TH SarabunIT๙"/>
      <family val="2"/>
    </font>
    <font>
      <b/>
      <sz val="15"/>
      <color indexed="10"/>
      <name val="TH SarabunIT๙"/>
      <family val="2"/>
    </font>
    <font>
      <b/>
      <sz val="14"/>
      <color indexed="40"/>
      <name val="TH SarabunIT๙"/>
      <family val="2"/>
    </font>
    <font>
      <b/>
      <u val="single"/>
      <sz val="20"/>
      <color indexed="10"/>
      <name val="TH SarabunIT๙"/>
      <family val="2"/>
    </font>
    <font>
      <b/>
      <u val="single"/>
      <sz val="20"/>
      <color indexed="30"/>
      <name val="TH SarabunIT๙"/>
      <family val="2"/>
    </font>
    <font>
      <b/>
      <sz val="20"/>
      <color indexed="8"/>
      <name val="TH SarabunIT๙"/>
      <family val="2"/>
    </font>
    <font>
      <b/>
      <i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single"/>
      <sz val="14"/>
      <color indexed="10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u val="single"/>
      <sz val="14"/>
      <color theme="1"/>
      <name val="TH SarabunIT๙"/>
      <family val="2"/>
    </font>
    <font>
      <sz val="13"/>
      <color theme="1"/>
      <name val="TH SarabunIT๙"/>
      <family val="2"/>
    </font>
    <font>
      <sz val="14"/>
      <color rgb="FF333333"/>
      <name val="TH SarabunIT๙"/>
      <family val="2"/>
    </font>
    <font>
      <sz val="14"/>
      <color rgb="FFFF0000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3.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4"/>
      <color rgb="FFFF0000"/>
      <name val="TH SarabunIT๙"/>
      <family val="2"/>
    </font>
    <font>
      <b/>
      <sz val="16"/>
      <color theme="1"/>
      <name val="TH SarabunPSK"/>
      <family val="2"/>
    </font>
    <font>
      <b/>
      <u val="single"/>
      <sz val="16"/>
      <color rgb="FFFF0000"/>
      <name val="TH SarabunIT๙"/>
      <family val="2"/>
    </font>
    <font>
      <b/>
      <u val="single"/>
      <sz val="14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14"/>
      <color rgb="FF00B0F0"/>
      <name val="TH SarabunIT๙"/>
      <family val="2"/>
    </font>
    <font>
      <b/>
      <u val="single"/>
      <sz val="20"/>
      <color rgb="FFFF0000"/>
      <name val="TH SarabunIT๙"/>
      <family val="2"/>
    </font>
    <font>
      <b/>
      <u val="single"/>
      <sz val="20"/>
      <color rgb="FF0070C0"/>
      <name val="TH SarabunIT๙"/>
      <family val="2"/>
    </font>
    <font>
      <b/>
      <sz val="20"/>
      <color theme="1"/>
      <name val="TH SarabunIT๙"/>
      <family val="2"/>
    </font>
    <font>
      <b/>
      <i/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u val="single"/>
      <sz val="14"/>
      <color rgb="FFFF0000"/>
      <name val="TH SarabunIT๙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73" fillId="23" borderId="1" applyNumberFormat="0" applyAlignment="0" applyProtection="0"/>
    <xf numFmtId="0" fontId="74" fillId="24" borderId="0" applyNumberFormat="0" applyBorder="0" applyAlignment="0" applyProtection="0"/>
    <xf numFmtId="0" fontId="75" fillId="0" borderId="4" applyNumberFormat="0" applyFill="0" applyAlignment="0" applyProtection="0"/>
    <xf numFmtId="0" fontId="76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7" fillId="20" borderId="5" applyNumberFormat="0" applyAlignment="0" applyProtection="0"/>
    <xf numFmtId="0" fontId="0" fillId="32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85">
    <xf numFmtId="0" fontId="0" fillId="0" borderId="0" xfId="0" applyFont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0" applyFont="1" applyBorder="1" applyAlignment="1">
      <alignment horizontal="right"/>
    </xf>
    <xf numFmtId="0" fontId="83" fillId="0" borderId="1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15" xfId="0" applyFont="1" applyBorder="1" applyAlignment="1">
      <alignment/>
    </xf>
    <xf numFmtId="0" fontId="83" fillId="0" borderId="15" xfId="0" applyFont="1" applyBorder="1" applyAlignment="1">
      <alignment horizontal="center"/>
    </xf>
    <xf numFmtId="0" fontId="83" fillId="0" borderId="16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0" xfId="0" applyFont="1" applyAlignment="1">
      <alignment horizontal="center"/>
    </xf>
    <xf numFmtId="187" fontId="83" fillId="0" borderId="10" xfId="33" applyNumberFormat="1" applyFont="1" applyBorder="1" applyAlignment="1">
      <alignment/>
    </xf>
    <xf numFmtId="187" fontId="83" fillId="0" borderId="0" xfId="33" applyNumberFormat="1" applyFont="1" applyAlignment="1">
      <alignment/>
    </xf>
    <xf numFmtId="0" fontId="83" fillId="0" borderId="12" xfId="0" applyFont="1" applyBorder="1" applyAlignment="1">
      <alignment/>
    </xf>
    <xf numFmtId="187" fontId="83" fillId="0" borderId="12" xfId="33" applyNumberFormat="1" applyFont="1" applyBorder="1" applyAlignment="1">
      <alignment/>
    </xf>
    <xf numFmtId="187" fontId="83" fillId="0" borderId="0" xfId="33" applyNumberFormat="1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3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7" xfId="0" applyFont="1" applyBorder="1" applyAlignment="1">
      <alignment/>
    </xf>
    <xf numFmtId="0" fontId="83" fillId="0" borderId="18" xfId="0" applyFont="1" applyBorder="1" applyAlignment="1">
      <alignment horizontal="center"/>
    </xf>
    <xf numFmtId="0" fontId="83" fillId="0" borderId="14" xfId="0" applyFont="1" applyBorder="1" applyAlignment="1">
      <alignment/>
    </xf>
    <xf numFmtId="0" fontId="83" fillId="0" borderId="0" xfId="0" applyFont="1" applyAlignment="1">
      <alignment horizontal="right"/>
    </xf>
    <xf numFmtId="0" fontId="85" fillId="0" borderId="12" xfId="0" applyFont="1" applyBorder="1" applyAlignment="1">
      <alignment horizontal="center"/>
    </xf>
    <xf numFmtId="3" fontId="83" fillId="0" borderId="0" xfId="0" applyNumberFormat="1" applyFont="1" applyAlignment="1">
      <alignment/>
    </xf>
    <xf numFmtId="187" fontId="83" fillId="0" borderId="14" xfId="33" applyNumberFormat="1" applyFont="1" applyBorder="1" applyAlignment="1">
      <alignment/>
    </xf>
    <xf numFmtId="3" fontId="83" fillId="0" borderId="12" xfId="0" applyNumberFormat="1" applyFont="1" applyBorder="1" applyAlignment="1">
      <alignment/>
    </xf>
    <xf numFmtId="0" fontId="83" fillId="0" borderId="12" xfId="0" applyFont="1" applyBorder="1" applyAlignment="1">
      <alignment horizontal="left"/>
    </xf>
    <xf numFmtId="187" fontId="83" fillId="0" borderId="12" xfId="33" applyNumberFormat="1" applyFont="1" applyBorder="1" applyAlignment="1">
      <alignment horizontal="left"/>
    </xf>
    <xf numFmtId="187" fontId="83" fillId="0" borderId="12" xfId="0" applyNumberFormat="1" applyFont="1" applyBorder="1" applyAlignment="1">
      <alignment horizontal="center"/>
    </xf>
    <xf numFmtId="187" fontId="83" fillId="0" borderId="12" xfId="0" applyNumberFormat="1" applyFont="1" applyBorder="1" applyAlignment="1">
      <alignment/>
    </xf>
    <xf numFmtId="15" fontId="83" fillId="0" borderId="12" xfId="0" applyNumberFormat="1" applyFont="1" applyBorder="1" applyAlignment="1">
      <alignment/>
    </xf>
    <xf numFmtId="0" fontId="86" fillId="0" borderId="0" xfId="0" applyFont="1" applyAlignment="1">
      <alignment/>
    </xf>
    <xf numFmtId="3" fontId="83" fillId="0" borderId="12" xfId="0" applyNumberFormat="1" applyFont="1" applyBorder="1" applyAlignment="1">
      <alignment horizontal="right"/>
    </xf>
    <xf numFmtId="3" fontId="83" fillId="0" borderId="14" xfId="0" applyNumberFormat="1" applyFont="1" applyBorder="1" applyAlignment="1">
      <alignment/>
    </xf>
    <xf numFmtId="187" fontId="83" fillId="0" borderId="10" xfId="33" applyNumberFormat="1" applyFont="1" applyBorder="1" applyAlignment="1">
      <alignment horizontal="center"/>
    </xf>
    <xf numFmtId="187" fontId="83" fillId="0" borderId="14" xfId="33" applyNumberFormat="1" applyFont="1" applyBorder="1" applyAlignment="1">
      <alignment horizontal="left"/>
    </xf>
    <xf numFmtId="0" fontId="83" fillId="0" borderId="18" xfId="0" applyFont="1" applyBorder="1" applyAlignment="1">
      <alignment/>
    </xf>
    <xf numFmtId="15" fontId="83" fillId="0" borderId="14" xfId="0" applyNumberFormat="1" applyFont="1" applyBorder="1" applyAlignment="1">
      <alignment/>
    </xf>
    <xf numFmtId="0" fontId="83" fillId="0" borderId="18" xfId="0" applyFont="1" applyBorder="1" applyAlignment="1">
      <alignment horizontal="left"/>
    </xf>
    <xf numFmtId="0" fontId="83" fillId="0" borderId="14" xfId="0" applyFont="1" applyBorder="1" applyAlignment="1">
      <alignment horizontal="left"/>
    </xf>
    <xf numFmtId="0" fontId="85" fillId="0" borderId="15" xfId="0" applyFont="1" applyBorder="1" applyAlignment="1">
      <alignment horizontal="center"/>
    </xf>
    <xf numFmtId="187" fontId="83" fillId="0" borderId="16" xfId="33" applyNumberFormat="1" applyFont="1" applyBorder="1" applyAlignment="1">
      <alignment/>
    </xf>
    <xf numFmtId="187" fontId="83" fillId="0" borderId="15" xfId="33" applyNumberFormat="1" applyFont="1" applyBorder="1" applyAlignment="1">
      <alignment/>
    </xf>
    <xf numFmtId="187" fontId="83" fillId="0" borderId="0" xfId="33" applyNumberFormat="1" applyFont="1" applyBorder="1" applyAlignment="1">
      <alignment horizontal="center"/>
    </xf>
    <xf numFmtId="187" fontId="83" fillId="0" borderId="0" xfId="33" applyNumberFormat="1" applyFont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87" fillId="0" borderId="12" xfId="0" applyFont="1" applyBorder="1" applyAlignment="1">
      <alignment/>
    </xf>
    <xf numFmtId="0" fontId="87" fillId="0" borderId="14" xfId="0" applyFont="1" applyBorder="1" applyAlignment="1">
      <alignment/>
    </xf>
    <xf numFmtId="0" fontId="86" fillId="0" borderId="12" xfId="0" applyFont="1" applyBorder="1" applyAlignment="1">
      <alignment/>
    </xf>
    <xf numFmtId="0" fontId="83" fillId="0" borderId="19" xfId="0" applyFont="1" applyBorder="1" applyAlignment="1">
      <alignment/>
    </xf>
    <xf numFmtId="187" fontId="83" fillId="0" borderId="11" xfId="33" applyNumberFormat="1" applyFont="1" applyBorder="1" applyAlignment="1">
      <alignment/>
    </xf>
    <xf numFmtId="187" fontId="86" fillId="0" borderId="12" xfId="33" applyNumberFormat="1" applyFont="1" applyBorder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3" fillId="0" borderId="11" xfId="0" applyFont="1" applyBorder="1" applyAlignment="1">
      <alignment/>
    </xf>
    <xf numFmtId="187" fontId="83" fillId="0" borderId="11" xfId="33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3" fontId="83" fillId="0" borderId="11" xfId="0" applyNumberFormat="1" applyFont="1" applyBorder="1" applyAlignment="1">
      <alignment/>
    </xf>
    <xf numFmtId="187" fontId="83" fillId="0" borderId="11" xfId="33" applyNumberFormat="1" applyFont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89" fillId="0" borderId="0" xfId="0" applyFont="1" applyBorder="1" applyAlignment="1">
      <alignment/>
    </xf>
    <xf numFmtId="0" fontId="86" fillId="0" borderId="1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5" xfId="0" applyFont="1" applyBorder="1" applyAlignment="1">
      <alignment/>
    </xf>
    <xf numFmtId="0" fontId="82" fillId="0" borderId="20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6" xfId="0" applyFont="1" applyBorder="1" applyAlignment="1">
      <alignment/>
    </xf>
    <xf numFmtId="3" fontId="83" fillId="0" borderId="10" xfId="0" applyNumberFormat="1" applyFont="1" applyBorder="1" applyAlignment="1">
      <alignment/>
    </xf>
    <xf numFmtId="15" fontId="83" fillId="0" borderId="10" xfId="0" applyNumberFormat="1" applyFont="1" applyBorder="1" applyAlignment="1">
      <alignment/>
    </xf>
    <xf numFmtId="187" fontId="83" fillId="0" borderId="10" xfId="33" applyNumberFormat="1" applyFont="1" applyBorder="1" applyAlignment="1">
      <alignment horizontal="right"/>
    </xf>
    <xf numFmtId="187" fontId="83" fillId="0" borderId="15" xfId="33" applyNumberFormat="1" applyFont="1" applyBorder="1" applyAlignment="1">
      <alignment horizontal="left"/>
    </xf>
    <xf numFmtId="187" fontId="83" fillId="0" borderId="18" xfId="33" applyNumberFormat="1" applyFont="1" applyBorder="1" applyAlignment="1">
      <alignment horizontal="left"/>
    </xf>
    <xf numFmtId="0" fontId="83" fillId="0" borderId="15" xfId="0" applyFont="1" applyBorder="1" applyAlignment="1">
      <alignment horizontal="left"/>
    </xf>
    <xf numFmtId="187" fontId="83" fillId="0" borderId="18" xfId="33" applyNumberFormat="1" applyFont="1" applyBorder="1" applyAlignment="1">
      <alignment/>
    </xf>
    <xf numFmtId="0" fontId="83" fillId="0" borderId="19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3" fontId="83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90" fillId="0" borderId="0" xfId="0" applyFont="1" applyAlignment="1">
      <alignment/>
    </xf>
    <xf numFmtId="3" fontId="83" fillId="0" borderId="15" xfId="0" applyNumberFormat="1" applyFont="1" applyBorder="1" applyAlignment="1">
      <alignment/>
    </xf>
    <xf numFmtId="3" fontId="83" fillId="0" borderId="17" xfId="0" applyNumberFormat="1" applyFont="1" applyBorder="1" applyAlignment="1">
      <alignment/>
    </xf>
    <xf numFmtId="0" fontId="88" fillId="0" borderId="0" xfId="0" applyFont="1" applyAlignment="1">
      <alignment/>
    </xf>
    <xf numFmtId="0" fontId="83" fillId="0" borderId="16" xfId="0" applyFont="1" applyBorder="1" applyAlignment="1">
      <alignment horizontal="left"/>
    </xf>
    <xf numFmtId="0" fontId="8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7" fontId="5" fillId="0" borderId="10" xfId="33" applyNumberFormat="1" applyFont="1" applyBorder="1" applyAlignment="1">
      <alignment horizontal="left"/>
    </xf>
    <xf numFmtId="187" fontId="5" fillId="0" borderId="0" xfId="33" applyNumberFormat="1" applyFont="1" applyAlignment="1">
      <alignment/>
    </xf>
    <xf numFmtId="187" fontId="5" fillId="0" borderId="12" xfId="33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12" xfId="33" applyNumberFormat="1" applyFont="1" applyBorder="1" applyAlignment="1">
      <alignment horizontal="center"/>
    </xf>
    <xf numFmtId="187" fontId="5" fillId="0" borderId="0" xfId="33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187" fontId="5" fillId="0" borderId="15" xfId="33" applyNumberFormat="1" applyFont="1" applyBorder="1" applyAlignment="1">
      <alignment horizontal="center"/>
    </xf>
    <xf numFmtId="187" fontId="5" fillId="0" borderId="16" xfId="33" applyNumberFormat="1" applyFont="1" applyBorder="1" applyAlignment="1">
      <alignment/>
    </xf>
    <xf numFmtId="187" fontId="5" fillId="0" borderId="15" xfId="33" applyNumberFormat="1" applyFont="1" applyBorder="1" applyAlignment="1">
      <alignment/>
    </xf>
    <xf numFmtId="187" fontId="83" fillId="0" borderId="18" xfId="33" applyNumberFormat="1" applyFont="1" applyBorder="1" applyAlignment="1">
      <alignment horizontal="center"/>
    </xf>
    <xf numFmtId="187" fontId="83" fillId="0" borderId="10" xfId="0" applyNumberFormat="1" applyFont="1" applyBorder="1" applyAlignment="1">
      <alignment horizontal="center"/>
    </xf>
    <xf numFmtId="187" fontId="83" fillId="0" borderId="10" xfId="33" applyNumberFormat="1" applyFont="1" applyBorder="1" applyAlignment="1">
      <alignment horizontal="left"/>
    </xf>
    <xf numFmtId="0" fontId="87" fillId="0" borderId="10" xfId="0" applyFont="1" applyBorder="1" applyAlignment="1">
      <alignment/>
    </xf>
    <xf numFmtId="0" fontId="87" fillId="0" borderId="18" xfId="0" applyFont="1" applyBorder="1" applyAlignment="1">
      <alignment/>
    </xf>
    <xf numFmtId="187" fontId="83" fillId="0" borderId="10" xfId="0" applyNumberFormat="1" applyFont="1" applyBorder="1" applyAlignment="1">
      <alignment/>
    </xf>
    <xf numFmtId="0" fontId="86" fillId="0" borderId="15" xfId="0" applyFont="1" applyBorder="1" applyAlignment="1">
      <alignment/>
    </xf>
    <xf numFmtId="187" fontId="83" fillId="0" borderId="17" xfId="33" applyNumberFormat="1" applyFont="1" applyBorder="1" applyAlignment="1">
      <alignment horizontal="left"/>
    </xf>
    <xf numFmtId="3" fontId="83" fillId="0" borderId="10" xfId="0" applyNumberFormat="1" applyFont="1" applyBorder="1" applyAlignment="1">
      <alignment horizontal="right"/>
    </xf>
    <xf numFmtId="15" fontId="83" fillId="0" borderId="10" xfId="0" applyNumberFormat="1" applyFont="1" applyBorder="1" applyAlignment="1">
      <alignment horizontal="center"/>
    </xf>
    <xf numFmtId="187" fontId="83" fillId="0" borderId="12" xfId="33" applyNumberFormat="1" applyFont="1" applyBorder="1" applyAlignment="1">
      <alignment horizontal="center"/>
    </xf>
    <xf numFmtId="187" fontId="83" fillId="0" borderId="15" xfId="33" applyNumberFormat="1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15" fontId="83" fillId="0" borderId="15" xfId="0" applyNumberFormat="1" applyFont="1" applyBorder="1" applyAlignment="1">
      <alignment/>
    </xf>
    <xf numFmtId="3" fontId="83" fillId="0" borderId="0" xfId="0" applyNumberFormat="1" applyFont="1" applyBorder="1" applyAlignment="1">
      <alignment horizontal="center"/>
    </xf>
    <xf numFmtId="15" fontId="83" fillId="0" borderId="12" xfId="0" applyNumberFormat="1" applyFont="1" applyBorder="1" applyAlignment="1">
      <alignment horizontal="left"/>
    </xf>
    <xf numFmtId="15" fontId="83" fillId="0" borderId="10" xfId="0" applyNumberFormat="1" applyFont="1" applyBorder="1" applyAlignment="1">
      <alignment horizontal="left"/>
    </xf>
    <xf numFmtId="0" fontId="83" fillId="0" borderId="2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87" fontId="5" fillId="0" borderId="18" xfId="33" applyNumberFormat="1" applyFont="1" applyBorder="1" applyAlignment="1">
      <alignment/>
    </xf>
    <xf numFmtId="0" fontId="5" fillId="0" borderId="13" xfId="0" applyFont="1" applyBorder="1" applyAlignment="1">
      <alignment/>
    </xf>
    <xf numFmtId="187" fontId="83" fillId="0" borderId="16" xfId="33" applyNumberFormat="1" applyFont="1" applyBorder="1" applyAlignment="1">
      <alignment horizontal="left"/>
    </xf>
    <xf numFmtId="0" fontId="83" fillId="0" borderId="10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3" fontId="83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3" fillId="0" borderId="17" xfId="0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0" fontId="83" fillId="0" borderId="19" xfId="0" applyFont="1" applyBorder="1" applyAlignment="1">
      <alignment horizontal="left"/>
    </xf>
    <xf numFmtId="0" fontId="83" fillId="0" borderId="13" xfId="0" applyFont="1" applyBorder="1" applyAlignment="1">
      <alignment horizontal="left"/>
    </xf>
    <xf numFmtId="0" fontId="83" fillId="0" borderId="20" xfId="0" applyFont="1" applyBorder="1" applyAlignment="1">
      <alignment horizontal="left"/>
    </xf>
    <xf numFmtId="0" fontId="4" fillId="0" borderId="0" xfId="0" applyFont="1" applyAlignment="1">
      <alignment/>
    </xf>
    <xf numFmtId="0" fontId="83" fillId="0" borderId="10" xfId="0" applyFont="1" applyBorder="1" applyAlignment="1">
      <alignment horizontal="left" vertical="top"/>
    </xf>
    <xf numFmtId="3" fontId="83" fillId="0" borderId="19" xfId="0" applyNumberFormat="1" applyFont="1" applyBorder="1" applyAlignment="1">
      <alignment horizontal="right"/>
    </xf>
    <xf numFmtId="0" fontId="88" fillId="0" borderId="15" xfId="0" applyFont="1" applyBorder="1" applyAlignment="1">
      <alignment horizontal="center"/>
    </xf>
    <xf numFmtId="187" fontId="8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187" fontId="11" fillId="0" borderId="0" xfId="0" applyNumberFormat="1" applyFont="1" applyFill="1" applyBorder="1" applyAlignment="1">
      <alignment horizontal="center" vertical="top"/>
    </xf>
    <xf numFmtId="187" fontId="11" fillId="0" borderId="0" xfId="33" applyNumberFormat="1" applyFont="1" applyFill="1" applyBorder="1" applyAlignment="1">
      <alignment horizontal="center" vertical="top"/>
    </xf>
    <xf numFmtId="187" fontId="10" fillId="0" borderId="0" xfId="33" applyNumberFormat="1" applyFont="1" applyAlignment="1">
      <alignment horizontal="center"/>
    </xf>
    <xf numFmtId="187" fontId="10" fillId="0" borderId="0" xfId="33" applyNumberFormat="1" applyFont="1" applyAlignment="1">
      <alignment/>
    </xf>
    <xf numFmtId="187" fontId="10" fillId="0" borderId="0" xfId="0" applyNumberFormat="1" applyFont="1" applyAlignment="1">
      <alignment/>
    </xf>
    <xf numFmtId="0" fontId="83" fillId="0" borderId="23" xfId="0" applyFont="1" applyFill="1" applyBorder="1" applyAlignment="1">
      <alignment horizontal="left" vertical="center" wrapText="1"/>
    </xf>
    <xf numFmtId="0" fontId="91" fillId="0" borderId="13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91" fillId="0" borderId="12" xfId="0" applyFont="1" applyBorder="1" applyAlignment="1">
      <alignment/>
    </xf>
    <xf numFmtId="187" fontId="5" fillId="0" borderId="10" xfId="33" applyNumberFormat="1" applyFont="1" applyBorder="1" applyAlignment="1">
      <alignment horizontal="center" vertical="top"/>
    </xf>
    <xf numFmtId="188" fontId="5" fillId="0" borderId="10" xfId="33" applyNumberFormat="1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83" fillId="0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187" fontId="10" fillId="0" borderId="0" xfId="0" applyNumberFormat="1" applyFont="1" applyAlignment="1">
      <alignment horizontal="center"/>
    </xf>
    <xf numFmtId="3" fontId="5" fillId="0" borderId="10" xfId="33" applyNumberFormat="1" applyFont="1" applyBorder="1" applyAlignment="1">
      <alignment horizontal="right" vertical="top"/>
    </xf>
    <xf numFmtId="0" fontId="83" fillId="0" borderId="23" xfId="0" applyFont="1" applyFill="1" applyBorder="1" applyAlignment="1">
      <alignment horizontal="center" vertical="center"/>
    </xf>
    <xf numFmtId="3" fontId="83" fillId="0" borderId="23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top" wrapText="1"/>
    </xf>
    <xf numFmtId="0" fontId="83" fillId="0" borderId="15" xfId="0" applyFont="1" applyFill="1" applyBorder="1" applyAlignment="1">
      <alignment horizontal="center" vertical="center" wrapText="1"/>
    </xf>
    <xf numFmtId="3" fontId="83" fillId="0" borderId="15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top"/>
    </xf>
    <xf numFmtId="187" fontId="10" fillId="0" borderId="19" xfId="33" applyNumberFormat="1" applyFont="1" applyBorder="1" applyAlignment="1">
      <alignment horizontal="center" vertical="top"/>
    </xf>
    <xf numFmtId="187" fontId="10" fillId="0" borderId="19" xfId="33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3" fontId="5" fillId="0" borderId="15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3" fontId="5" fillId="0" borderId="24" xfId="33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3" fontId="5" fillId="0" borderId="23" xfId="33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5" fillId="0" borderId="12" xfId="33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87" fontId="5" fillId="0" borderId="10" xfId="33" applyNumberFormat="1" applyFont="1" applyBorder="1" applyAlignment="1">
      <alignment horizontal="right" vertical="center"/>
    </xf>
    <xf numFmtId="187" fontId="5" fillId="0" borderId="12" xfId="33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0" fontId="83" fillId="0" borderId="23" xfId="0" applyFont="1" applyBorder="1" applyAlignment="1">
      <alignment horizontal="left" wrapText="1"/>
    </xf>
    <xf numFmtId="0" fontId="11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" fontId="5" fillId="0" borderId="15" xfId="33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83" fillId="0" borderId="15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5" fillId="0" borderId="19" xfId="33" applyNumberFormat="1" applyFont="1" applyBorder="1" applyAlignment="1">
      <alignment horizontal="right" vertical="center"/>
    </xf>
    <xf numFmtId="187" fontId="5" fillId="0" borderId="19" xfId="33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87" fontId="5" fillId="0" borderId="10" xfId="33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7" fontId="5" fillId="0" borderId="14" xfId="33" applyNumberFormat="1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83" fillId="33" borderId="11" xfId="0" applyFont="1" applyFill="1" applyBorder="1" applyAlignment="1">
      <alignment/>
    </xf>
    <xf numFmtId="0" fontId="83" fillId="33" borderId="12" xfId="0" applyFont="1" applyFill="1" applyBorder="1" applyAlignment="1">
      <alignment/>
    </xf>
    <xf numFmtId="0" fontId="82" fillId="0" borderId="0" xfId="0" applyFont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83" fillId="33" borderId="15" xfId="0" applyFont="1" applyFill="1" applyBorder="1" applyAlignment="1">
      <alignment/>
    </xf>
    <xf numFmtId="0" fontId="83" fillId="33" borderId="12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85" fillId="0" borderId="10" xfId="0" applyFont="1" applyBorder="1" applyAlignment="1">
      <alignment horizontal="center"/>
    </xf>
    <xf numFmtId="3" fontId="83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8" fillId="33" borderId="12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83" fillId="0" borderId="12" xfId="0" applyFont="1" applyBorder="1" applyAlignment="1">
      <alignment horizontal="left" wrapText="1"/>
    </xf>
    <xf numFmtId="0" fontId="92" fillId="0" borderId="13" xfId="0" applyFont="1" applyBorder="1" applyAlignment="1">
      <alignment horizontal="left" vertical="top" wrapText="1"/>
    </xf>
    <xf numFmtId="3" fontId="5" fillId="0" borderId="20" xfId="33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3" fontId="83" fillId="0" borderId="11" xfId="0" applyNumberFormat="1" applyFont="1" applyBorder="1" applyAlignment="1">
      <alignment horizontal="right"/>
    </xf>
    <xf numFmtId="0" fontId="83" fillId="0" borderId="15" xfId="0" applyFont="1" applyFill="1" applyBorder="1" applyAlignment="1">
      <alignment horizontal="center" vertical="center"/>
    </xf>
    <xf numFmtId="187" fontId="5" fillId="0" borderId="13" xfId="33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187" fontId="83" fillId="0" borderId="10" xfId="33" applyNumberFormat="1" applyFont="1" applyBorder="1" applyAlignment="1">
      <alignment horizontal="center"/>
    </xf>
    <xf numFmtId="187" fontId="83" fillId="0" borderId="12" xfId="33" applyNumberFormat="1" applyFont="1" applyBorder="1" applyAlignment="1">
      <alignment horizontal="center"/>
    </xf>
    <xf numFmtId="187" fontId="83" fillId="0" borderId="15" xfId="33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 horizontal="left"/>
    </xf>
    <xf numFmtId="187" fontId="83" fillId="0" borderId="10" xfId="33" applyNumberFormat="1" applyFont="1" applyBorder="1" applyAlignment="1">
      <alignment horizontal="center"/>
    </xf>
    <xf numFmtId="187" fontId="83" fillId="0" borderId="12" xfId="33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87" fontId="83" fillId="0" borderId="12" xfId="33" applyNumberFormat="1" applyFont="1" applyBorder="1" applyAlignment="1">
      <alignment horizontal="center"/>
    </xf>
    <xf numFmtId="187" fontId="5" fillId="0" borderId="13" xfId="33" applyNumberFormat="1" applyFont="1" applyBorder="1" applyAlignment="1">
      <alignment/>
    </xf>
    <xf numFmtId="187" fontId="5" fillId="0" borderId="19" xfId="33" applyNumberFormat="1" applyFont="1" applyBorder="1" applyAlignment="1">
      <alignment/>
    </xf>
    <xf numFmtId="187" fontId="83" fillId="0" borderId="13" xfId="33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187" fontId="83" fillId="0" borderId="19" xfId="33" applyNumberFormat="1" applyFont="1" applyBorder="1" applyAlignment="1">
      <alignment/>
    </xf>
    <xf numFmtId="187" fontId="5" fillId="0" borderId="20" xfId="33" applyNumberFormat="1" applyFont="1" applyBorder="1" applyAlignment="1">
      <alignment/>
    </xf>
    <xf numFmtId="187" fontId="83" fillId="0" borderId="10" xfId="33" applyNumberFormat="1" applyFont="1" applyBorder="1" applyAlignment="1">
      <alignment horizontal="center"/>
    </xf>
    <xf numFmtId="187" fontId="83" fillId="0" borderId="12" xfId="33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87" fontId="83" fillId="0" borderId="19" xfId="33" applyNumberFormat="1" applyFont="1" applyBorder="1" applyAlignment="1">
      <alignment horizontal="center"/>
    </xf>
    <xf numFmtId="0" fontId="83" fillId="33" borderId="0" xfId="0" applyFont="1" applyFill="1" applyBorder="1" applyAlignment="1">
      <alignment vertical="center"/>
    </xf>
    <xf numFmtId="0" fontId="82" fillId="0" borderId="19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187" fontId="83" fillId="0" borderId="10" xfId="33" applyNumberFormat="1" applyFont="1" applyBorder="1" applyAlignment="1">
      <alignment horizontal="center"/>
    </xf>
    <xf numFmtId="187" fontId="83" fillId="0" borderId="15" xfId="33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87" fontId="12" fillId="0" borderId="0" xfId="0" applyNumberFormat="1" applyFont="1" applyBorder="1" applyAlignment="1">
      <alignment/>
    </xf>
    <xf numFmtId="187" fontId="10" fillId="0" borderId="0" xfId="33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82" fillId="33" borderId="0" xfId="0" applyFont="1" applyFill="1" applyBorder="1" applyAlignment="1">
      <alignment/>
    </xf>
    <xf numFmtId="187" fontId="82" fillId="0" borderId="0" xfId="0" applyNumberFormat="1" applyFont="1" applyBorder="1" applyAlignment="1">
      <alignment/>
    </xf>
    <xf numFmtId="0" fontId="9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/>
    </xf>
    <xf numFmtId="187" fontId="83" fillId="0" borderId="13" xfId="33" applyNumberFormat="1" applyFont="1" applyBorder="1" applyAlignment="1">
      <alignment horizontal="left"/>
    </xf>
    <xf numFmtId="0" fontId="94" fillId="0" borderId="0" xfId="0" applyFont="1" applyAlignment="1">
      <alignment vertical="center"/>
    </xf>
    <xf numFmtId="187" fontId="83" fillId="0" borderId="12" xfId="33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187" fontId="83" fillId="0" borderId="10" xfId="33" applyNumberFormat="1" applyFont="1" applyBorder="1" applyAlignment="1">
      <alignment horizontal="center"/>
    </xf>
    <xf numFmtId="187" fontId="83" fillId="0" borderId="12" xfId="33" applyNumberFormat="1" applyFont="1" applyBorder="1" applyAlignment="1">
      <alignment horizontal="center"/>
    </xf>
    <xf numFmtId="187" fontId="83" fillId="0" borderId="15" xfId="33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3" fontId="83" fillId="0" borderId="13" xfId="0" applyNumberFormat="1" applyFont="1" applyBorder="1" applyAlignment="1">
      <alignment horizontal="right"/>
    </xf>
    <xf numFmtId="187" fontId="83" fillId="0" borderId="19" xfId="33" applyNumberFormat="1" applyFont="1" applyBorder="1" applyAlignment="1">
      <alignment horizontal="left"/>
    </xf>
    <xf numFmtId="187" fontId="83" fillId="0" borderId="20" xfId="33" applyNumberFormat="1" applyFont="1" applyBorder="1" applyAlignment="1">
      <alignment horizontal="left"/>
    </xf>
    <xf numFmtId="3" fontId="83" fillId="0" borderId="16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87" fontId="83" fillId="0" borderId="11" xfId="33" applyNumberFormat="1" applyFont="1" applyBorder="1" applyAlignment="1">
      <alignment horizontal="right"/>
    </xf>
    <xf numFmtId="187" fontId="83" fillId="0" borderId="16" xfId="33" applyNumberFormat="1" applyFont="1" applyBorder="1" applyAlignment="1">
      <alignment horizontal="center"/>
    </xf>
    <xf numFmtId="3" fontId="83" fillId="0" borderId="12" xfId="0" applyNumberFormat="1" applyFont="1" applyBorder="1" applyAlignment="1">
      <alignment/>
    </xf>
    <xf numFmtId="3" fontId="83" fillId="0" borderId="15" xfId="0" applyNumberFormat="1" applyFont="1" applyBorder="1" applyAlignment="1">
      <alignment/>
    </xf>
    <xf numFmtId="187" fontId="83" fillId="0" borderId="10" xfId="33" applyNumberFormat="1" applyFont="1" applyBorder="1" applyAlignment="1">
      <alignment vertical="top"/>
    </xf>
    <xf numFmtId="187" fontId="83" fillId="0" borderId="12" xfId="33" applyNumberFormat="1" applyFont="1" applyBorder="1" applyAlignment="1">
      <alignment vertical="top"/>
    </xf>
    <xf numFmtId="187" fontId="83" fillId="0" borderId="13" xfId="33" applyNumberFormat="1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87" fontId="83" fillId="0" borderId="10" xfId="33" applyNumberFormat="1" applyFont="1" applyBorder="1" applyAlignment="1">
      <alignment horizontal="left" vertical="top"/>
    </xf>
    <xf numFmtId="0" fontId="89" fillId="0" borderId="16" xfId="0" applyFont="1" applyBorder="1" applyAlignment="1">
      <alignment/>
    </xf>
    <xf numFmtId="0" fontId="83" fillId="0" borderId="12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7" fontId="5" fillId="0" borderId="10" xfId="33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4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83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83" fillId="0" borderId="12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8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83" fillId="0" borderId="18" xfId="0" applyNumberFormat="1" applyFont="1" applyBorder="1" applyAlignment="1">
      <alignment/>
    </xf>
    <xf numFmtId="0" fontId="83" fillId="0" borderId="0" xfId="0" applyFont="1" applyBorder="1" applyAlignment="1">
      <alignment horizontal="center"/>
    </xf>
    <xf numFmtId="187" fontId="5" fillId="0" borderId="0" xfId="0" applyNumberFormat="1" applyFont="1" applyBorder="1" applyAlignment="1">
      <alignment/>
    </xf>
    <xf numFmtId="187" fontId="83" fillId="0" borderId="0" xfId="0" applyNumberFormat="1" applyFont="1" applyBorder="1" applyAlignment="1">
      <alignment horizontal="center"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8" fillId="33" borderId="15" xfId="0" applyFont="1" applyFill="1" applyBorder="1" applyAlignment="1">
      <alignment/>
    </xf>
    <xf numFmtId="0" fontId="88" fillId="0" borderId="15" xfId="0" applyFont="1" applyBorder="1" applyAlignment="1">
      <alignment/>
    </xf>
    <xf numFmtId="0" fontId="88" fillId="0" borderId="15" xfId="0" applyFont="1" applyBorder="1" applyAlignment="1">
      <alignment horizontal="left"/>
    </xf>
    <xf numFmtId="187" fontId="88" fillId="0" borderId="15" xfId="33" applyNumberFormat="1" applyFont="1" applyBorder="1" applyAlignment="1">
      <alignment/>
    </xf>
    <xf numFmtId="0" fontId="83" fillId="0" borderId="15" xfId="0" applyFont="1" applyBorder="1" applyAlignment="1">
      <alignment/>
    </xf>
    <xf numFmtId="0" fontId="86" fillId="0" borderId="16" xfId="0" applyFont="1" applyBorder="1" applyAlignment="1">
      <alignment/>
    </xf>
    <xf numFmtId="187" fontId="89" fillId="0" borderId="10" xfId="33" applyNumberFormat="1" applyFont="1" applyBorder="1" applyAlignment="1">
      <alignment/>
    </xf>
    <xf numFmtId="187" fontId="89" fillId="0" borderId="0" xfId="33" applyNumberFormat="1" applyFont="1" applyAlignment="1">
      <alignment/>
    </xf>
    <xf numFmtId="187" fontId="82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/>
    </xf>
    <xf numFmtId="0" fontId="83" fillId="0" borderId="20" xfId="0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3" fontId="5" fillId="0" borderId="13" xfId="33" applyNumberFormat="1" applyFont="1" applyBorder="1" applyAlignment="1">
      <alignment horizontal="right" vertical="center"/>
    </xf>
    <xf numFmtId="187" fontId="5" fillId="0" borderId="13" xfId="33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96" fillId="0" borderId="19" xfId="0" applyFont="1" applyBorder="1" applyAlignment="1">
      <alignment horizontal="left" vertical="top" wrapText="1"/>
    </xf>
    <xf numFmtId="0" fontId="96" fillId="0" borderId="10" xfId="0" applyFont="1" applyBorder="1" applyAlignment="1">
      <alignment horizontal="left" vertical="top" wrapText="1"/>
    </xf>
    <xf numFmtId="0" fontId="96" fillId="0" borderId="13" xfId="0" applyFont="1" applyBorder="1" applyAlignment="1">
      <alignment horizontal="left" vertical="top" wrapText="1"/>
    </xf>
    <xf numFmtId="0" fontId="96" fillId="0" borderId="12" xfId="0" applyFont="1" applyBorder="1" applyAlignment="1">
      <alignment horizontal="left" vertical="top" wrapText="1"/>
    </xf>
    <xf numFmtId="0" fontId="82" fillId="0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top"/>
    </xf>
    <xf numFmtId="187" fontId="5" fillId="0" borderId="12" xfId="33" applyNumberFormat="1" applyFont="1" applyBorder="1" applyAlignment="1">
      <alignment horizontal="center" vertical="top"/>
    </xf>
    <xf numFmtId="3" fontId="5" fillId="0" borderId="13" xfId="33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3" fontId="5" fillId="0" borderId="12" xfId="33" applyNumberFormat="1" applyFont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right" vertical="top"/>
    </xf>
    <xf numFmtId="0" fontId="5" fillId="0" borderId="20" xfId="0" applyFont="1" applyBorder="1" applyAlignment="1">
      <alignment horizontal="left"/>
    </xf>
    <xf numFmtId="187" fontId="82" fillId="34" borderId="0" xfId="0" applyNumberFormat="1" applyFont="1" applyFill="1" applyBorder="1" applyAlignment="1">
      <alignment/>
    </xf>
    <xf numFmtId="0" fontId="82" fillId="35" borderId="23" xfId="0" applyFont="1" applyFill="1" applyBorder="1" applyAlignment="1">
      <alignment horizontal="center"/>
    </xf>
    <xf numFmtId="0" fontId="93" fillId="35" borderId="23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left" vertical="top" wrapText="1"/>
    </xf>
    <xf numFmtId="0" fontId="93" fillId="0" borderId="12" xfId="0" applyFont="1" applyBorder="1" applyAlignment="1">
      <alignment/>
    </xf>
    <xf numFmtId="0" fontId="93" fillId="0" borderId="15" xfId="0" applyFont="1" applyBorder="1" applyAlignment="1">
      <alignment/>
    </xf>
    <xf numFmtId="0" fontId="96" fillId="0" borderId="2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3" fillId="0" borderId="17" xfId="33" applyNumberFormat="1" applyFont="1" applyBorder="1" applyAlignment="1">
      <alignment horizontal="center"/>
    </xf>
    <xf numFmtId="0" fontId="89" fillId="0" borderId="20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187" fontId="83" fillId="0" borderId="20" xfId="33" applyNumberFormat="1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8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8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7" fontId="84" fillId="0" borderId="0" xfId="0" applyNumberFormat="1" applyFont="1" applyAlignment="1">
      <alignment/>
    </xf>
    <xf numFmtId="187" fontId="83" fillId="0" borderId="0" xfId="0" applyNumberFormat="1" applyFont="1" applyAlignment="1">
      <alignment/>
    </xf>
    <xf numFmtId="0" fontId="88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 vertical="top" wrapText="1"/>
    </xf>
    <xf numFmtId="3" fontId="83" fillId="0" borderId="15" xfId="0" applyNumberFormat="1" applyFont="1" applyFill="1" applyBorder="1" applyAlignment="1">
      <alignment horizontal="center" vertical="center" wrapText="1"/>
    </xf>
    <xf numFmtId="3" fontId="83" fillId="0" borderId="2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top"/>
    </xf>
    <xf numFmtId="3" fontId="5" fillId="0" borderId="13" xfId="33" applyNumberFormat="1" applyFont="1" applyBorder="1" applyAlignment="1">
      <alignment horizontal="center" vertical="top"/>
    </xf>
    <xf numFmtId="3" fontId="5" fillId="0" borderId="24" xfId="33" applyNumberFormat="1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5" fillId="0" borderId="10" xfId="33" applyNumberFormat="1" applyFont="1" applyBorder="1" applyAlignment="1">
      <alignment horizontal="center" vertical="top"/>
    </xf>
    <xf numFmtId="3" fontId="5" fillId="0" borderId="15" xfId="33" applyNumberFormat="1" applyFont="1" applyBorder="1" applyAlignment="1">
      <alignment horizontal="center" vertical="center"/>
    </xf>
    <xf numFmtId="3" fontId="5" fillId="0" borderId="23" xfId="33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33" applyNumberFormat="1" applyFont="1" applyBorder="1" applyAlignment="1">
      <alignment horizontal="center" vertical="center"/>
    </xf>
    <xf numFmtId="3" fontId="5" fillId="0" borderId="12" xfId="33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5" fillId="0" borderId="19" xfId="33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88" fillId="0" borderId="15" xfId="0" applyNumberFormat="1" applyFont="1" applyFill="1" applyBorder="1" applyAlignment="1">
      <alignment horizontal="center" vertical="center" wrapText="1"/>
    </xf>
    <xf numFmtId="3" fontId="93" fillId="0" borderId="15" xfId="0" applyNumberFormat="1" applyFont="1" applyFill="1" applyBorder="1" applyAlignment="1">
      <alignment horizontal="center" vertical="center" wrapText="1"/>
    </xf>
    <xf numFmtId="3" fontId="82" fillId="0" borderId="21" xfId="0" applyNumberFormat="1" applyFont="1" applyFill="1" applyBorder="1" applyAlignment="1">
      <alignment horizontal="center" vertical="center" wrapText="1"/>
    </xf>
    <xf numFmtId="3" fontId="98" fillId="0" borderId="22" xfId="0" applyNumberFormat="1" applyFont="1" applyBorder="1" applyAlignment="1">
      <alignment horizontal="center" vertical="center"/>
    </xf>
    <xf numFmtId="3" fontId="98" fillId="0" borderId="22" xfId="0" applyNumberFormat="1" applyFont="1" applyBorder="1" applyAlignment="1">
      <alignment horizontal="right" vertical="center"/>
    </xf>
    <xf numFmtId="187" fontId="88" fillId="0" borderId="10" xfId="33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35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18" fillId="0" borderId="0" xfId="0" applyFont="1" applyAlignment="1">
      <alignment/>
    </xf>
    <xf numFmtId="187" fontId="5" fillId="0" borderId="11" xfId="33" applyNumberFormat="1" applyFont="1" applyBorder="1" applyAlignment="1">
      <alignment/>
    </xf>
    <xf numFmtId="0" fontId="18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187" fontId="5" fillId="33" borderId="10" xfId="33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4" fillId="33" borderId="15" xfId="0" applyFont="1" applyFill="1" applyBorder="1" applyAlignment="1">
      <alignment/>
    </xf>
    <xf numFmtId="187" fontId="4" fillId="0" borderId="15" xfId="33" applyNumberFormat="1" applyFont="1" applyBorder="1" applyAlignment="1">
      <alignment/>
    </xf>
    <xf numFmtId="187" fontId="4" fillId="0" borderId="16" xfId="33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187" fontId="5" fillId="0" borderId="17" xfId="33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35" borderId="23" xfId="0" applyFont="1" applyFill="1" applyBorder="1" applyAlignment="1">
      <alignment horizontal="center"/>
    </xf>
    <xf numFmtId="3" fontId="5" fillId="0" borderId="18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187" fontId="4" fillId="0" borderId="0" xfId="0" applyNumberFormat="1" applyFont="1" applyBorder="1" applyAlignment="1">
      <alignment/>
    </xf>
    <xf numFmtId="187" fontId="83" fillId="0" borderId="0" xfId="0" applyNumberFormat="1" applyFont="1" applyBorder="1" applyAlignment="1">
      <alignment horizontal="left"/>
    </xf>
    <xf numFmtId="0" fontId="88" fillId="0" borderId="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15" xfId="0" applyFont="1" applyBorder="1" applyAlignment="1">
      <alignment/>
    </xf>
    <xf numFmtId="0" fontId="83" fillId="0" borderId="15" xfId="0" applyFont="1" applyBorder="1" applyAlignment="1">
      <alignment horizontal="center"/>
    </xf>
    <xf numFmtId="0" fontId="83" fillId="0" borderId="16" xfId="0" applyFont="1" applyBorder="1" applyAlignment="1">
      <alignment/>
    </xf>
    <xf numFmtId="0" fontId="83" fillId="0" borderId="10" xfId="0" applyFont="1" applyBorder="1" applyAlignment="1">
      <alignment/>
    </xf>
    <xf numFmtId="187" fontId="83" fillId="0" borderId="10" xfId="33" applyNumberFormat="1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7" xfId="0" applyFont="1" applyBorder="1" applyAlignment="1">
      <alignment/>
    </xf>
    <xf numFmtId="187" fontId="83" fillId="0" borderId="10" xfId="33" applyNumberFormat="1" applyFont="1" applyBorder="1" applyAlignment="1">
      <alignment horizontal="center"/>
    </xf>
    <xf numFmtId="0" fontId="83" fillId="0" borderId="18" xfId="0" applyFont="1" applyBorder="1" applyAlignment="1">
      <alignment/>
    </xf>
    <xf numFmtId="0" fontId="83" fillId="0" borderId="11" xfId="0" applyFont="1" applyBorder="1" applyAlignment="1">
      <alignment/>
    </xf>
    <xf numFmtId="0" fontId="82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5" xfId="0" applyFont="1" applyBorder="1" applyAlignment="1">
      <alignment/>
    </xf>
    <xf numFmtId="0" fontId="82" fillId="0" borderId="20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6" xfId="0" applyFont="1" applyBorder="1" applyAlignment="1">
      <alignment/>
    </xf>
    <xf numFmtId="0" fontId="90" fillId="0" borderId="0" xfId="0" applyFont="1" applyAlignment="1">
      <alignment/>
    </xf>
    <xf numFmtId="187" fontId="83" fillId="0" borderId="10" xfId="33" applyNumberFormat="1" applyFont="1" applyBorder="1" applyAlignment="1">
      <alignment horizontal="left"/>
    </xf>
    <xf numFmtId="187" fontId="83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2" fillId="35" borderId="23" xfId="0" applyFont="1" applyFill="1" applyBorder="1" applyAlignment="1">
      <alignment horizontal="center"/>
    </xf>
    <xf numFmtId="187" fontId="83" fillId="0" borderId="0" xfId="0" applyNumberFormat="1" applyFont="1" applyAlignment="1">
      <alignment/>
    </xf>
    <xf numFmtId="0" fontId="82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3" fillId="0" borderId="0" xfId="0" applyFont="1" applyBorder="1" applyAlignment="1">
      <alignment vertical="top" wrapText="1"/>
    </xf>
    <xf numFmtId="4" fontId="83" fillId="0" borderId="15" xfId="0" applyNumberFormat="1" applyFont="1" applyFill="1" applyBorder="1" applyAlignment="1">
      <alignment horizontal="right" vertical="center" wrapText="1"/>
    </xf>
    <xf numFmtId="4" fontId="5" fillId="0" borderId="15" xfId="33" applyNumberFormat="1" applyFont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88" fillId="0" borderId="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87" fontId="5" fillId="0" borderId="10" xfId="33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88" fillId="0" borderId="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96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187" fontId="5" fillId="0" borderId="19" xfId="33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83" fillId="0" borderId="20" xfId="0" applyFont="1" applyBorder="1" applyAlignment="1">
      <alignment horizontal="left" wrapText="1"/>
    </xf>
    <xf numFmtId="0" fontId="83" fillId="0" borderId="15" xfId="0" applyFont="1" applyFill="1" applyBorder="1" applyAlignment="1">
      <alignment horizontal="center" wrapText="1"/>
    </xf>
    <xf numFmtId="4" fontId="83" fillId="0" borderId="15" xfId="0" applyNumberFormat="1" applyFont="1" applyFill="1" applyBorder="1" applyAlignment="1">
      <alignment horizontal="center" wrapText="1"/>
    </xf>
    <xf numFmtId="0" fontId="83" fillId="0" borderId="20" xfId="0" applyFont="1" applyFill="1" applyBorder="1" applyAlignment="1">
      <alignment horizontal="center" wrapText="1"/>
    </xf>
    <xf numFmtId="43" fontId="83" fillId="0" borderId="20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7" fontId="5" fillId="0" borderId="19" xfId="33" applyNumberFormat="1" applyFont="1" applyBorder="1" applyAlignment="1">
      <alignment horizontal="right" vertical="top"/>
    </xf>
    <xf numFmtId="187" fontId="5" fillId="0" borderId="20" xfId="33" applyNumberFormat="1" applyFont="1" applyBorder="1" applyAlignment="1">
      <alignment horizontal="center"/>
    </xf>
    <xf numFmtId="4" fontId="5" fillId="0" borderId="15" xfId="33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87" fontId="5" fillId="0" borderId="0" xfId="33" applyNumberFormat="1" applyFont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93" fillId="0" borderId="22" xfId="0" applyFont="1" applyBorder="1" applyAlignment="1">
      <alignment horizontal="center" vertical="top" wrapText="1"/>
    </xf>
    <xf numFmtId="0" fontId="88" fillId="0" borderId="0" xfId="0" applyFont="1" applyBorder="1" applyAlignment="1">
      <alignment horizontal="center"/>
    </xf>
    <xf numFmtId="0" fontId="82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8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187" fontId="11" fillId="0" borderId="28" xfId="33" applyNumberFormat="1" applyFont="1" applyBorder="1" applyAlignment="1">
      <alignment horizontal="center" wrapText="1"/>
    </xf>
    <xf numFmtId="187" fontId="11" fillId="0" borderId="29" xfId="33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99" fillId="0" borderId="23" xfId="0" applyFont="1" applyBorder="1" applyAlignment="1">
      <alignment horizontal="center"/>
    </xf>
    <xf numFmtId="0" fontId="100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187" fontId="4" fillId="0" borderId="28" xfId="33" applyNumberFormat="1" applyFont="1" applyBorder="1" applyAlignment="1">
      <alignment horizontal="center" wrapText="1"/>
    </xf>
    <xf numFmtId="187" fontId="4" fillId="0" borderId="29" xfId="33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0" fontId="82" fillId="33" borderId="10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/>
    </xf>
    <xf numFmtId="0" fontId="82" fillId="0" borderId="27" xfId="0" applyFont="1" applyBorder="1" applyAlignment="1">
      <alignment horizontal="center"/>
    </xf>
    <xf numFmtId="0" fontId="82" fillId="0" borderId="29" xfId="0" applyFont="1" applyBorder="1" applyAlignment="1">
      <alignment horizontal="center"/>
    </xf>
    <xf numFmtId="0" fontId="82" fillId="0" borderId="10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 wrapText="1"/>
    </xf>
    <xf numFmtId="0" fontId="82" fillId="0" borderId="15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8" fillId="0" borderId="11" xfId="0" applyFont="1" applyBorder="1" applyAlignment="1">
      <alignment horizontal="center"/>
    </xf>
    <xf numFmtId="0" fontId="82" fillId="0" borderId="16" xfId="0" applyFont="1" applyBorder="1" applyAlignment="1">
      <alignment horizontal="left"/>
    </xf>
    <xf numFmtId="0" fontId="82" fillId="0" borderId="10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3" fontId="83" fillId="0" borderId="10" xfId="0" applyNumberFormat="1" applyFont="1" applyBorder="1" applyAlignment="1">
      <alignment horizontal="center" vertical="top"/>
    </xf>
    <xf numFmtId="3" fontId="83" fillId="0" borderId="12" xfId="0" applyNumberFormat="1" applyFont="1" applyBorder="1" applyAlignment="1">
      <alignment horizontal="center" vertical="top"/>
    </xf>
    <xf numFmtId="3" fontId="83" fillId="0" borderId="15" xfId="0" applyNumberFormat="1" applyFont="1" applyBorder="1" applyAlignment="1">
      <alignment horizontal="center" vertical="top"/>
    </xf>
    <xf numFmtId="187" fontId="83" fillId="0" borderId="10" xfId="33" applyNumberFormat="1" applyFont="1" applyBorder="1" applyAlignment="1">
      <alignment horizontal="center" vertical="top"/>
    </xf>
    <xf numFmtId="187" fontId="83" fillId="0" borderId="12" xfId="33" applyNumberFormat="1" applyFont="1" applyBorder="1" applyAlignment="1">
      <alignment horizontal="center" vertical="top"/>
    </xf>
    <xf numFmtId="187" fontId="83" fillId="0" borderId="15" xfId="33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02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83" fillId="0" borderId="15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33" borderId="0" xfId="0" applyFont="1" applyFill="1" applyBorder="1" applyAlignment="1">
      <alignment horizontal="center"/>
    </xf>
    <xf numFmtId="0" fontId="93" fillId="33" borderId="0" xfId="0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5" fillId="0" borderId="23" xfId="33" applyNumberFormat="1" applyFont="1" applyBorder="1" applyAlignment="1">
      <alignment horizontal="right" vertical="center"/>
    </xf>
    <xf numFmtId="0" fontId="103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609600</xdr:colOff>
      <xdr:row>19</xdr:row>
      <xdr:rowOff>257175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8677275" y="5514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41</xdr:row>
      <xdr:rowOff>0</xdr:rowOff>
    </xdr:from>
    <xdr:ext cx="0" cy="581025"/>
    <xdr:sp fLocksText="0">
      <xdr:nvSpPr>
        <xdr:cNvPr id="2" name="Text Box 6"/>
        <xdr:cNvSpPr txBox="1">
          <a:spLocks noChangeArrowheads="1"/>
        </xdr:cNvSpPr>
      </xdr:nvSpPr>
      <xdr:spPr>
        <a:xfrm>
          <a:off x="8677275" y="110871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44</xdr:row>
      <xdr:rowOff>257175</xdr:rowOff>
    </xdr:from>
    <xdr:ext cx="0" cy="361950"/>
    <xdr:sp fLocksText="0">
      <xdr:nvSpPr>
        <xdr:cNvPr id="3" name="Text Box 7"/>
        <xdr:cNvSpPr txBox="1">
          <a:spLocks noChangeArrowheads="1"/>
        </xdr:cNvSpPr>
      </xdr:nvSpPr>
      <xdr:spPr>
        <a:xfrm>
          <a:off x="8677275" y="12344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61</xdr:row>
      <xdr:rowOff>0</xdr:rowOff>
    </xdr:from>
    <xdr:ext cx="0" cy="361950"/>
    <xdr:sp fLocksText="0">
      <xdr:nvSpPr>
        <xdr:cNvPr id="4" name="Text Box 8"/>
        <xdr:cNvSpPr txBox="1">
          <a:spLocks noChangeArrowheads="1"/>
        </xdr:cNvSpPr>
      </xdr:nvSpPr>
      <xdr:spPr>
        <a:xfrm>
          <a:off x="8677275" y="169545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61</xdr:row>
      <xdr:rowOff>247650</xdr:rowOff>
    </xdr:from>
    <xdr:ext cx="0" cy="190500"/>
    <xdr:sp fLocksText="0">
      <xdr:nvSpPr>
        <xdr:cNvPr id="5" name="Text Box 9"/>
        <xdr:cNvSpPr txBox="1">
          <a:spLocks noChangeArrowheads="1"/>
        </xdr:cNvSpPr>
      </xdr:nvSpPr>
      <xdr:spPr>
        <a:xfrm>
          <a:off x="8677275" y="172021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6" name="Text Box 10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40</xdr:row>
      <xdr:rowOff>0</xdr:rowOff>
    </xdr:from>
    <xdr:ext cx="0" cy="180975"/>
    <xdr:sp fLocksText="0">
      <xdr:nvSpPr>
        <xdr:cNvPr id="7" name="Text Box 5"/>
        <xdr:cNvSpPr txBox="1">
          <a:spLocks noChangeArrowheads="1"/>
        </xdr:cNvSpPr>
      </xdr:nvSpPr>
      <xdr:spPr>
        <a:xfrm>
          <a:off x="8677275" y="10820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56</xdr:row>
      <xdr:rowOff>0</xdr:rowOff>
    </xdr:from>
    <xdr:ext cx="0" cy="581025"/>
    <xdr:sp fLocksText="0">
      <xdr:nvSpPr>
        <xdr:cNvPr id="8" name="Text Box 6"/>
        <xdr:cNvSpPr txBox="1">
          <a:spLocks noChangeArrowheads="1"/>
        </xdr:cNvSpPr>
      </xdr:nvSpPr>
      <xdr:spPr>
        <a:xfrm>
          <a:off x="8677275" y="152304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57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8677275" y="157067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58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8677275" y="159639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59</xdr:row>
      <xdr:rowOff>0</xdr:rowOff>
    </xdr:from>
    <xdr:ext cx="0" cy="447675"/>
    <xdr:sp fLocksText="0">
      <xdr:nvSpPr>
        <xdr:cNvPr id="11" name="Text Box 6"/>
        <xdr:cNvSpPr txBox="1">
          <a:spLocks noChangeArrowheads="1"/>
        </xdr:cNvSpPr>
      </xdr:nvSpPr>
      <xdr:spPr>
        <a:xfrm>
          <a:off x="8677275" y="162210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60</xdr:row>
      <xdr:rowOff>0</xdr:rowOff>
    </xdr:from>
    <xdr:ext cx="0" cy="581025"/>
    <xdr:sp fLocksText="0">
      <xdr:nvSpPr>
        <xdr:cNvPr id="12" name="Text Box 6"/>
        <xdr:cNvSpPr txBox="1">
          <a:spLocks noChangeArrowheads="1"/>
        </xdr:cNvSpPr>
      </xdr:nvSpPr>
      <xdr:spPr>
        <a:xfrm>
          <a:off x="8677275" y="164782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62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8677275" y="172116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62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8677275" y="172116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62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8677275" y="172116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62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8677275" y="172116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7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18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4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25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1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32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4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55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7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68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6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1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82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4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95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99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1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102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7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09" name="Text Box 8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190500"/>
    <xdr:sp fLocksText="0">
      <xdr:nvSpPr>
        <xdr:cNvPr id="110" name="Text Box 9"/>
        <xdr:cNvSpPr txBox="1">
          <a:spLocks noChangeArrowheads="1"/>
        </xdr:cNvSpPr>
      </xdr:nvSpPr>
      <xdr:spPr>
        <a:xfrm>
          <a:off x="867727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1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5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72</xdr:row>
      <xdr:rowOff>0</xdr:rowOff>
    </xdr:from>
    <xdr:ext cx="0" cy="361950"/>
    <xdr:sp fLocksText="0">
      <xdr:nvSpPr>
        <xdr:cNvPr id="116" name="Text Box 6"/>
        <xdr:cNvSpPr txBox="1">
          <a:spLocks noChangeArrowheads="1"/>
        </xdr:cNvSpPr>
      </xdr:nvSpPr>
      <xdr:spPr>
        <a:xfrm>
          <a:off x="8677275" y="19716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2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" name="Text Box 7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55</xdr:row>
      <xdr:rowOff>47625</xdr:rowOff>
    </xdr:from>
    <xdr:ext cx="0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8401050" y="14830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8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18" name="Text Box 8"/>
        <xdr:cNvSpPr txBox="1">
          <a:spLocks noChangeArrowheads="1"/>
        </xdr:cNvSpPr>
      </xdr:nvSpPr>
      <xdr:spPr>
        <a:xfrm>
          <a:off x="8401050" y="8896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190500"/>
    <xdr:sp fLocksText="0">
      <xdr:nvSpPr>
        <xdr:cNvPr id="19" name="Text Box 9"/>
        <xdr:cNvSpPr txBox="1">
          <a:spLocks noChangeArrowheads="1"/>
        </xdr:cNvSpPr>
      </xdr:nvSpPr>
      <xdr:spPr>
        <a:xfrm>
          <a:off x="8401050" y="889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401050" y="8896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401050" y="8896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401050" y="8896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401050" y="8896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8401050" y="8896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2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3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5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8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8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10</xdr:row>
      <xdr:rowOff>0</xdr:rowOff>
    </xdr:from>
    <xdr:ext cx="0" cy="361950"/>
    <xdr:sp fLocksText="0">
      <xdr:nvSpPr>
        <xdr:cNvPr id="95" name="Text Box 6"/>
        <xdr:cNvSpPr txBox="1">
          <a:spLocks noChangeArrowheads="1"/>
        </xdr:cNvSpPr>
      </xdr:nvSpPr>
      <xdr:spPr>
        <a:xfrm>
          <a:off x="8401050" y="29527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12</xdr:row>
      <xdr:rowOff>0</xdr:rowOff>
    </xdr:from>
    <xdr:ext cx="0" cy="361950"/>
    <xdr:sp fLocksText="0">
      <xdr:nvSpPr>
        <xdr:cNvPr id="96" name="Text Box 6"/>
        <xdr:cNvSpPr txBox="1">
          <a:spLocks noChangeArrowheads="1"/>
        </xdr:cNvSpPr>
      </xdr:nvSpPr>
      <xdr:spPr>
        <a:xfrm>
          <a:off x="8401050" y="3429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15</xdr:row>
      <xdr:rowOff>0</xdr:rowOff>
    </xdr:from>
    <xdr:ext cx="0" cy="714375"/>
    <xdr:sp fLocksText="0">
      <xdr:nvSpPr>
        <xdr:cNvPr id="97" name="Text Box 6"/>
        <xdr:cNvSpPr txBox="1">
          <a:spLocks noChangeArrowheads="1"/>
        </xdr:cNvSpPr>
      </xdr:nvSpPr>
      <xdr:spPr>
        <a:xfrm>
          <a:off x="8401050" y="4200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15</xdr:row>
      <xdr:rowOff>0</xdr:rowOff>
    </xdr:from>
    <xdr:ext cx="0" cy="714375"/>
    <xdr:sp fLocksText="0">
      <xdr:nvSpPr>
        <xdr:cNvPr id="98" name="Text Box 6"/>
        <xdr:cNvSpPr txBox="1">
          <a:spLocks noChangeArrowheads="1"/>
        </xdr:cNvSpPr>
      </xdr:nvSpPr>
      <xdr:spPr>
        <a:xfrm>
          <a:off x="8401050" y="4200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9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00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7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08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5" name="Text Box 4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116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8" name="Text Box 7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9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20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121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1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32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4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55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7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68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1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82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194" name="Text Box 6"/>
        <xdr:cNvSpPr txBox="1">
          <a:spLocks noChangeArrowheads="1"/>
        </xdr:cNvSpPr>
      </xdr:nvSpPr>
      <xdr:spPr>
        <a:xfrm>
          <a:off x="8401050" y="3686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195" name="Text Box 6"/>
        <xdr:cNvSpPr txBox="1">
          <a:spLocks noChangeArrowheads="1"/>
        </xdr:cNvSpPr>
      </xdr:nvSpPr>
      <xdr:spPr>
        <a:xfrm>
          <a:off x="8401050" y="3686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196" name="Text Box 6"/>
        <xdr:cNvSpPr txBox="1">
          <a:spLocks noChangeArrowheads="1"/>
        </xdr:cNvSpPr>
      </xdr:nvSpPr>
      <xdr:spPr>
        <a:xfrm>
          <a:off x="8401050" y="3686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197" name="Text Box 6"/>
        <xdr:cNvSpPr txBox="1">
          <a:spLocks noChangeArrowheads="1"/>
        </xdr:cNvSpPr>
      </xdr:nvSpPr>
      <xdr:spPr>
        <a:xfrm>
          <a:off x="8401050" y="3686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198" name="Text Box 6"/>
        <xdr:cNvSpPr txBox="1">
          <a:spLocks noChangeArrowheads="1"/>
        </xdr:cNvSpPr>
      </xdr:nvSpPr>
      <xdr:spPr>
        <a:xfrm>
          <a:off x="8401050" y="3686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199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0" name="Text Box 4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80975"/>
    <xdr:sp fLocksText="0">
      <xdr:nvSpPr>
        <xdr:cNvPr id="201" name="Text Box 5"/>
        <xdr:cNvSpPr txBox="1">
          <a:spLocks noChangeArrowheads="1"/>
        </xdr:cNvSpPr>
      </xdr:nvSpPr>
      <xdr:spPr>
        <a:xfrm>
          <a:off x="609600" y="66579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3" name="Text Box 7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4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05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80975"/>
    <xdr:sp fLocksText="0">
      <xdr:nvSpPr>
        <xdr:cNvPr id="206" name="Text Box 5"/>
        <xdr:cNvSpPr txBox="1">
          <a:spLocks noChangeArrowheads="1"/>
        </xdr:cNvSpPr>
      </xdr:nvSpPr>
      <xdr:spPr>
        <a:xfrm>
          <a:off x="609600" y="66579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0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6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17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1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3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24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2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3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6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47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4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59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60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6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3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74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7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6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87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8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4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295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29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2" name="Text Box 4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80975"/>
    <xdr:sp fLocksText="0">
      <xdr:nvSpPr>
        <xdr:cNvPr id="303" name="Text Box 5"/>
        <xdr:cNvSpPr txBox="1">
          <a:spLocks noChangeArrowheads="1"/>
        </xdr:cNvSpPr>
      </xdr:nvSpPr>
      <xdr:spPr>
        <a:xfrm>
          <a:off x="609600" y="66579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5" name="Text Box 7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6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07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80975"/>
    <xdr:sp fLocksText="0">
      <xdr:nvSpPr>
        <xdr:cNvPr id="308" name="Text Box 5"/>
        <xdr:cNvSpPr txBox="1">
          <a:spLocks noChangeArrowheads="1"/>
        </xdr:cNvSpPr>
      </xdr:nvSpPr>
      <xdr:spPr>
        <a:xfrm>
          <a:off x="609600" y="66579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0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18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19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2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3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1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42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4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4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55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5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68" name="Text Box 8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190500"/>
    <xdr:sp fLocksText="0">
      <xdr:nvSpPr>
        <xdr:cNvPr id="369" name="Text Box 9"/>
        <xdr:cNvSpPr txBox="1">
          <a:spLocks noChangeArrowheads="1"/>
        </xdr:cNvSpPr>
      </xdr:nvSpPr>
      <xdr:spPr>
        <a:xfrm>
          <a:off x="609600" y="6657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1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2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3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4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5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6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7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8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79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0" cy="361950"/>
    <xdr:sp fLocksText="0">
      <xdr:nvSpPr>
        <xdr:cNvPr id="380" name="Text Box 6"/>
        <xdr:cNvSpPr txBox="1">
          <a:spLocks noChangeArrowheads="1"/>
        </xdr:cNvSpPr>
      </xdr:nvSpPr>
      <xdr:spPr>
        <a:xfrm>
          <a:off x="609600" y="665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381" name="Text Box 6"/>
        <xdr:cNvSpPr txBox="1">
          <a:spLocks noChangeArrowheads="1"/>
        </xdr:cNvSpPr>
      </xdr:nvSpPr>
      <xdr:spPr>
        <a:xfrm>
          <a:off x="8401050" y="3686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82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83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84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85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86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87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88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89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90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91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92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393" name="Text Box 6"/>
        <xdr:cNvSpPr txBox="1">
          <a:spLocks noChangeArrowheads="1"/>
        </xdr:cNvSpPr>
      </xdr:nvSpPr>
      <xdr:spPr>
        <a:xfrm>
          <a:off x="8401050" y="3686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94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95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96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13</xdr:row>
      <xdr:rowOff>0</xdr:rowOff>
    </xdr:from>
    <xdr:ext cx="0" cy="361950"/>
    <xdr:sp fLocksText="0">
      <xdr:nvSpPr>
        <xdr:cNvPr id="397" name="Text Box 6"/>
        <xdr:cNvSpPr txBox="1">
          <a:spLocks noChangeArrowheads="1"/>
        </xdr:cNvSpPr>
      </xdr:nvSpPr>
      <xdr:spPr>
        <a:xfrm>
          <a:off x="8401050" y="3686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98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399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14</xdr:row>
      <xdr:rowOff>0</xdr:rowOff>
    </xdr:from>
    <xdr:ext cx="0" cy="466725"/>
    <xdr:sp fLocksText="0">
      <xdr:nvSpPr>
        <xdr:cNvPr id="400" name="Text Box 6"/>
        <xdr:cNvSpPr txBox="1">
          <a:spLocks noChangeArrowheads="1"/>
        </xdr:cNvSpPr>
      </xdr:nvSpPr>
      <xdr:spPr>
        <a:xfrm>
          <a:off x="8401050" y="39433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15</xdr:row>
      <xdr:rowOff>0</xdr:rowOff>
    </xdr:from>
    <xdr:ext cx="0" cy="714375"/>
    <xdr:sp fLocksText="0">
      <xdr:nvSpPr>
        <xdr:cNvPr id="401" name="Text Box 6"/>
        <xdr:cNvSpPr txBox="1">
          <a:spLocks noChangeArrowheads="1"/>
        </xdr:cNvSpPr>
      </xdr:nvSpPr>
      <xdr:spPr>
        <a:xfrm>
          <a:off x="8401050" y="4200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609600</xdr:colOff>
      <xdr:row>19</xdr:row>
      <xdr:rowOff>257175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28289250" y="5591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41</xdr:row>
      <xdr:rowOff>0</xdr:rowOff>
    </xdr:from>
    <xdr:ext cx="0" cy="581025"/>
    <xdr:sp fLocksText="0">
      <xdr:nvSpPr>
        <xdr:cNvPr id="2" name="Text Box 6"/>
        <xdr:cNvSpPr txBox="1">
          <a:spLocks noChangeArrowheads="1"/>
        </xdr:cNvSpPr>
      </xdr:nvSpPr>
      <xdr:spPr>
        <a:xfrm>
          <a:off x="28289250" y="111633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44</xdr:row>
      <xdr:rowOff>257175</xdr:rowOff>
    </xdr:from>
    <xdr:ext cx="0" cy="361950"/>
    <xdr:sp fLocksText="0">
      <xdr:nvSpPr>
        <xdr:cNvPr id="3" name="Text Box 7"/>
        <xdr:cNvSpPr txBox="1">
          <a:spLocks noChangeArrowheads="1"/>
        </xdr:cNvSpPr>
      </xdr:nvSpPr>
      <xdr:spPr>
        <a:xfrm>
          <a:off x="28289250" y="12420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61</xdr:row>
      <xdr:rowOff>247650</xdr:rowOff>
    </xdr:from>
    <xdr:ext cx="0" cy="190500"/>
    <xdr:sp fLocksText="0">
      <xdr:nvSpPr>
        <xdr:cNvPr id="4" name="Text Box 9"/>
        <xdr:cNvSpPr txBox="1">
          <a:spLocks noChangeArrowheads="1"/>
        </xdr:cNvSpPr>
      </xdr:nvSpPr>
      <xdr:spPr>
        <a:xfrm>
          <a:off x="28289250" y="17278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5" name="Text Box 10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40</xdr:row>
      <xdr:rowOff>0</xdr:rowOff>
    </xdr:from>
    <xdr:ext cx="0" cy="180975"/>
    <xdr:sp fLocksText="0">
      <xdr:nvSpPr>
        <xdr:cNvPr id="6" name="Text Box 5"/>
        <xdr:cNvSpPr txBox="1">
          <a:spLocks noChangeArrowheads="1"/>
        </xdr:cNvSpPr>
      </xdr:nvSpPr>
      <xdr:spPr>
        <a:xfrm>
          <a:off x="28289250" y="10896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58</xdr:row>
      <xdr:rowOff>0</xdr:rowOff>
    </xdr:from>
    <xdr:ext cx="0" cy="581025"/>
    <xdr:sp fLocksText="0">
      <xdr:nvSpPr>
        <xdr:cNvPr id="7" name="Text Box 6"/>
        <xdr:cNvSpPr txBox="1">
          <a:spLocks noChangeArrowheads="1"/>
        </xdr:cNvSpPr>
      </xdr:nvSpPr>
      <xdr:spPr>
        <a:xfrm>
          <a:off x="28289250" y="1582102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59</xdr:row>
      <xdr:rowOff>0</xdr:rowOff>
    </xdr:from>
    <xdr:ext cx="0" cy="447675"/>
    <xdr:sp fLocksText="0">
      <xdr:nvSpPr>
        <xdr:cNvPr id="8" name="Text Box 6"/>
        <xdr:cNvSpPr txBox="1">
          <a:spLocks noChangeArrowheads="1"/>
        </xdr:cNvSpPr>
      </xdr:nvSpPr>
      <xdr:spPr>
        <a:xfrm>
          <a:off x="28289250" y="162972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60</xdr:row>
      <xdr:rowOff>0</xdr:rowOff>
    </xdr:from>
    <xdr:ext cx="0" cy="581025"/>
    <xdr:sp fLocksText="0">
      <xdr:nvSpPr>
        <xdr:cNvPr id="9" name="Text Box 6"/>
        <xdr:cNvSpPr txBox="1">
          <a:spLocks noChangeArrowheads="1"/>
        </xdr:cNvSpPr>
      </xdr:nvSpPr>
      <xdr:spPr>
        <a:xfrm>
          <a:off x="28289250" y="165544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62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28289250" y="172878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62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28289250" y="172878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62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28289250" y="172878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62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28289250" y="172878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4" name="Text Box 8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15" name="Text Box 9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8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9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21" name="Text Box 8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22" name="Text Box 9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25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26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28" name="Text Box 8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29" name="Text Box 9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2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51" name="Text Box 8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52" name="Text Box 9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54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55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56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64" name="Text Box 8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65" name="Text Box 9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67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68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69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78" name="Text Box 8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79" name="Text Box 9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2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91" name="Text Box 8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92" name="Text Box 9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95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96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97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98" name="Text Box 8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99" name="Text Box 9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02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0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06" name="Text Box 8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190500"/>
    <xdr:sp fLocksText="0">
      <xdr:nvSpPr>
        <xdr:cNvPr id="107" name="Text Box 9"/>
        <xdr:cNvSpPr txBox="1">
          <a:spLocks noChangeArrowheads="1"/>
        </xdr:cNvSpPr>
      </xdr:nvSpPr>
      <xdr:spPr>
        <a:xfrm>
          <a:off x="28289250" y="19792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10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11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609600</xdr:colOff>
      <xdr:row>72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28289250" y="197929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561975</xdr:colOff>
      <xdr:row>28</xdr:row>
      <xdr:rowOff>0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8658225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29</xdr:row>
      <xdr:rowOff>0</xdr:rowOff>
    </xdr:from>
    <xdr:ext cx="0" cy="361950"/>
    <xdr:sp fLocksText="0">
      <xdr:nvSpPr>
        <xdr:cNvPr id="2" name="Text Box 6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32</xdr:row>
      <xdr:rowOff>0</xdr:rowOff>
    </xdr:from>
    <xdr:ext cx="0" cy="361950"/>
    <xdr:sp fLocksText="0">
      <xdr:nvSpPr>
        <xdr:cNvPr id="3" name="Text Box 7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45</xdr:row>
      <xdr:rowOff>0</xdr:rowOff>
    </xdr:from>
    <xdr:ext cx="0" cy="361950"/>
    <xdr:sp fLocksText="0">
      <xdr:nvSpPr>
        <xdr:cNvPr id="4" name="Text Box 8"/>
        <xdr:cNvSpPr txBox="1">
          <a:spLocks noChangeArrowheads="1"/>
        </xdr:cNvSpPr>
      </xdr:nvSpPr>
      <xdr:spPr>
        <a:xfrm>
          <a:off x="8705850" y="65913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45</xdr:row>
      <xdr:rowOff>247650</xdr:rowOff>
    </xdr:from>
    <xdr:ext cx="0" cy="190500"/>
    <xdr:sp fLocksText="0">
      <xdr:nvSpPr>
        <xdr:cNvPr id="5" name="Text Box 9"/>
        <xdr:cNvSpPr txBox="1">
          <a:spLocks noChangeArrowheads="1"/>
        </xdr:cNvSpPr>
      </xdr:nvSpPr>
      <xdr:spPr>
        <a:xfrm>
          <a:off x="8705850" y="6838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6" name="Text Box 10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180975"/>
    <xdr:sp fLocksText="0">
      <xdr:nvSpPr>
        <xdr:cNvPr id="7" name="Text Box 5"/>
        <xdr:cNvSpPr txBox="1">
          <a:spLocks noChangeArrowheads="1"/>
        </xdr:cNvSpPr>
      </xdr:nvSpPr>
      <xdr:spPr>
        <a:xfrm>
          <a:off x="8705850" y="4819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0</xdr:rowOff>
    </xdr:from>
    <xdr:ext cx="0" cy="361950"/>
    <xdr:sp fLocksText="0">
      <xdr:nvSpPr>
        <xdr:cNvPr id="8" name="Text Box 6"/>
        <xdr:cNvSpPr txBox="1">
          <a:spLocks noChangeArrowheads="1"/>
        </xdr:cNvSpPr>
      </xdr:nvSpPr>
      <xdr:spPr>
        <a:xfrm>
          <a:off x="8705850" y="60864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8705850" y="60864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8705850" y="60864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8705850" y="60864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44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8705850" y="63341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46</xdr:row>
      <xdr:rowOff>0</xdr:rowOff>
    </xdr:from>
    <xdr:ext cx="0" cy="333375"/>
    <xdr:sp fLocksText="0">
      <xdr:nvSpPr>
        <xdr:cNvPr id="13" name="Text Box 6"/>
        <xdr:cNvSpPr txBox="1">
          <a:spLocks noChangeArrowheads="1"/>
        </xdr:cNvSpPr>
      </xdr:nvSpPr>
      <xdr:spPr>
        <a:xfrm>
          <a:off x="8705850" y="68484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46</xdr:row>
      <xdr:rowOff>0</xdr:rowOff>
    </xdr:from>
    <xdr:ext cx="0" cy="333375"/>
    <xdr:sp fLocksText="0">
      <xdr:nvSpPr>
        <xdr:cNvPr id="14" name="Text Box 6"/>
        <xdr:cNvSpPr txBox="1">
          <a:spLocks noChangeArrowheads="1"/>
        </xdr:cNvSpPr>
      </xdr:nvSpPr>
      <xdr:spPr>
        <a:xfrm>
          <a:off x="8705850" y="68484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46</xdr:row>
      <xdr:rowOff>0</xdr:rowOff>
    </xdr:from>
    <xdr:ext cx="0" cy="333375"/>
    <xdr:sp fLocksText="0">
      <xdr:nvSpPr>
        <xdr:cNvPr id="15" name="Text Box 6"/>
        <xdr:cNvSpPr txBox="1">
          <a:spLocks noChangeArrowheads="1"/>
        </xdr:cNvSpPr>
      </xdr:nvSpPr>
      <xdr:spPr>
        <a:xfrm>
          <a:off x="8705850" y="68484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46</xdr:row>
      <xdr:rowOff>0</xdr:rowOff>
    </xdr:from>
    <xdr:ext cx="0" cy="333375"/>
    <xdr:sp fLocksText="0">
      <xdr:nvSpPr>
        <xdr:cNvPr id="16" name="Text Box 6"/>
        <xdr:cNvSpPr txBox="1">
          <a:spLocks noChangeArrowheads="1"/>
        </xdr:cNvSpPr>
      </xdr:nvSpPr>
      <xdr:spPr>
        <a:xfrm>
          <a:off x="8705850" y="68484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7" name="Text Box 8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18" name="Text Box 9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9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20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21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22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2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24" name="Text Box 8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25" name="Text Box 9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2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27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28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29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30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31" name="Text Box 8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32" name="Text Box 9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3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34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35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3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37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38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39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0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1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2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4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5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7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8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49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50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51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52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5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54" name="Text Box 8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55" name="Text Box 9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5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57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58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59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60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61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62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6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64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65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6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67" name="Text Box 8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68" name="Text Box 9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69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0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1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2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4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5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7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8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79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80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81" name="Text Box 8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82" name="Text Box 9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8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84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85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8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87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88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89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90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91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92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9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94" name="Text Box 8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95" name="Text Box 9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9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97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98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99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00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01" name="Text Box 8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102" name="Text Box 9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0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04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05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0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07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08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09" name="Text Box 8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142875"/>
    <xdr:sp fLocksText="0">
      <xdr:nvSpPr>
        <xdr:cNvPr id="110" name="Text Box 9"/>
        <xdr:cNvSpPr txBox="1">
          <a:spLocks noChangeArrowheads="1"/>
        </xdr:cNvSpPr>
      </xdr:nvSpPr>
      <xdr:spPr>
        <a:xfrm>
          <a:off x="8705850" y="8429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11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12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13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14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15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54</xdr:row>
      <xdr:rowOff>0</xdr:rowOff>
    </xdr:from>
    <xdr:ext cx="0" cy="266700"/>
    <xdr:sp fLocksText="0">
      <xdr:nvSpPr>
        <xdr:cNvPr id="116" name="Text Box 6"/>
        <xdr:cNvSpPr txBox="1">
          <a:spLocks noChangeArrowheads="1"/>
        </xdr:cNvSpPr>
      </xdr:nvSpPr>
      <xdr:spPr>
        <a:xfrm>
          <a:off x="8705850" y="8429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15</xdr:row>
      <xdr:rowOff>0</xdr:rowOff>
    </xdr:from>
    <xdr:ext cx="0" cy="600075"/>
    <xdr:sp fLocksText="0">
      <xdr:nvSpPr>
        <xdr:cNvPr id="117" name="Text Box 4"/>
        <xdr:cNvSpPr txBox="1">
          <a:spLocks noChangeArrowheads="1"/>
        </xdr:cNvSpPr>
      </xdr:nvSpPr>
      <xdr:spPr>
        <a:xfrm>
          <a:off x="8705850" y="38290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118" name="Text Box 6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31</xdr:row>
      <xdr:rowOff>0</xdr:rowOff>
    </xdr:from>
    <xdr:ext cx="0" cy="352425"/>
    <xdr:sp fLocksText="0">
      <xdr:nvSpPr>
        <xdr:cNvPr id="119" name="Text Box 7"/>
        <xdr:cNvSpPr txBox="1">
          <a:spLocks noChangeArrowheads="1"/>
        </xdr:cNvSpPr>
      </xdr:nvSpPr>
      <xdr:spPr>
        <a:xfrm>
          <a:off x="8705850" y="48196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0</xdr:rowOff>
    </xdr:from>
    <xdr:ext cx="0" cy="352425"/>
    <xdr:sp fLocksText="0">
      <xdr:nvSpPr>
        <xdr:cNvPr id="120" name="Text Box 8"/>
        <xdr:cNvSpPr txBox="1">
          <a:spLocks noChangeArrowheads="1"/>
        </xdr:cNvSpPr>
      </xdr:nvSpPr>
      <xdr:spPr>
        <a:xfrm>
          <a:off x="8705850" y="60864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247650</xdr:rowOff>
    </xdr:from>
    <xdr:ext cx="0" cy="180975"/>
    <xdr:sp fLocksText="0">
      <xdr:nvSpPr>
        <xdr:cNvPr id="121" name="Text Box 9"/>
        <xdr:cNvSpPr txBox="1">
          <a:spLocks noChangeArrowheads="1"/>
        </xdr:cNvSpPr>
      </xdr:nvSpPr>
      <xdr:spPr>
        <a:xfrm>
          <a:off x="8705850" y="63341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122" name="Text Box 10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180975"/>
    <xdr:sp fLocksText="0">
      <xdr:nvSpPr>
        <xdr:cNvPr id="123" name="Text Box 5"/>
        <xdr:cNvSpPr txBox="1">
          <a:spLocks noChangeArrowheads="1"/>
        </xdr:cNvSpPr>
      </xdr:nvSpPr>
      <xdr:spPr>
        <a:xfrm>
          <a:off x="8705850" y="4819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41</xdr:row>
      <xdr:rowOff>0</xdr:rowOff>
    </xdr:from>
    <xdr:ext cx="0" cy="400050"/>
    <xdr:sp fLocksText="0">
      <xdr:nvSpPr>
        <xdr:cNvPr id="124" name="Text Box 6"/>
        <xdr:cNvSpPr txBox="1">
          <a:spLocks noChangeArrowheads="1"/>
        </xdr:cNvSpPr>
      </xdr:nvSpPr>
      <xdr:spPr>
        <a:xfrm>
          <a:off x="8705850" y="48196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42</xdr:row>
      <xdr:rowOff>0</xdr:rowOff>
    </xdr:from>
    <xdr:ext cx="0" cy="542925"/>
    <xdr:sp fLocksText="0">
      <xdr:nvSpPr>
        <xdr:cNvPr id="125" name="Text Box 6"/>
        <xdr:cNvSpPr txBox="1">
          <a:spLocks noChangeArrowheads="1"/>
        </xdr:cNvSpPr>
      </xdr:nvSpPr>
      <xdr:spPr>
        <a:xfrm>
          <a:off x="8705850" y="53721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0</xdr:rowOff>
    </xdr:from>
    <xdr:ext cx="0" cy="361950"/>
    <xdr:sp fLocksText="0">
      <xdr:nvSpPr>
        <xdr:cNvPr id="126" name="Text Box 6"/>
        <xdr:cNvSpPr txBox="1">
          <a:spLocks noChangeArrowheads="1"/>
        </xdr:cNvSpPr>
      </xdr:nvSpPr>
      <xdr:spPr>
        <a:xfrm>
          <a:off x="8705850" y="60864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0</xdr:rowOff>
    </xdr:from>
    <xdr:ext cx="0" cy="361950"/>
    <xdr:sp fLocksText="0">
      <xdr:nvSpPr>
        <xdr:cNvPr id="127" name="Text Box 6"/>
        <xdr:cNvSpPr txBox="1">
          <a:spLocks noChangeArrowheads="1"/>
        </xdr:cNvSpPr>
      </xdr:nvSpPr>
      <xdr:spPr>
        <a:xfrm>
          <a:off x="8705850" y="60864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0</xdr:rowOff>
    </xdr:from>
    <xdr:ext cx="0" cy="361950"/>
    <xdr:sp fLocksText="0">
      <xdr:nvSpPr>
        <xdr:cNvPr id="128" name="Text Box 6"/>
        <xdr:cNvSpPr txBox="1">
          <a:spLocks noChangeArrowheads="1"/>
        </xdr:cNvSpPr>
      </xdr:nvSpPr>
      <xdr:spPr>
        <a:xfrm>
          <a:off x="8705850" y="60864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44</xdr:row>
      <xdr:rowOff>0</xdr:rowOff>
    </xdr:from>
    <xdr:ext cx="0" cy="352425"/>
    <xdr:sp fLocksText="0">
      <xdr:nvSpPr>
        <xdr:cNvPr id="129" name="Text Box 6"/>
        <xdr:cNvSpPr txBox="1">
          <a:spLocks noChangeArrowheads="1"/>
        </xdr:cNvSpPr>
      </xdr:nvSpPr>
      <xdr:spPr>
        <a:xfrm>
          <a:off x="8705850" y="6334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44</xdr:row>
      <xdr:rowOff>0</xdr:rowOff>
    </xdr:from>
    <xdr:ext cx="0" cy="352425"/>
    <xdr:sp fLocksText="0">
      <xdr:nvSpPr>
        <xdr:cNvPr id="130" name="Text Box 6"/>
        <xdr:cNvSpPr txBox="1">
          <a:spLocks noChangeArrowheads="1"/>
        </xdr:cNvSpPr>
      </xdr:nvSpPr>
      <xdr:spPr>
        <a:xfrm>
          <a:off x="8705850" y="6334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44</xdr:row>
      <xdr:rowOff>0</xdr:rowOff>
    </xdr:from>
    <xdr:ext cx="0" cy="352425"/>
    <xdr:sp fLocksText="0">
      <xdr:nvSpPr>
        <xdr:cNvPr id="131" name="Text Box 6"/>
        <xdr:cNvSpPr txBox="1">
          <a:spLocks noChangeArrowheads="1"/>
        </xdr:cNvSpPr>
      </xdr:nvSpPr>
      <xdr:spPr>
        <a:xfrm>
          <a:off x="8705850" y="6334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44</xdr:row>
      <xdr:rowOff>0</xdr:rowOff>
    </xdr:from>
    <xdr:ext cx="0" cy="352425"/>
    <xdr:sp fLocksText="0">
      <xdr:nvSpPr>
        <xdr:cNvPr id="132" name="Text Box 6"/>
        <xdr:cNvSpPr txBox="1">
          <a:spLocks noChangeArrowheads="1"/>
        </xdr:cNvSpPr>
      </xdr:nvSpPr>
      <xdr:spPr>
        <a:xfrm>
          <a:off x="8705850" y="6334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33" name="Text Box 8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134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35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36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37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38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3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40" name="Text Box 8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141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4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43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44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45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46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47" name="Text Box 8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148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4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0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1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3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4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5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6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7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8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5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0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1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3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4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5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6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7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8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6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70" name="Text Box 8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171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7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73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74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75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76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77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78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7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80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81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8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83" name="Text Box 8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184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85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86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87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88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8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90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91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9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93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94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95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96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97" name="Text Box 8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198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19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0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1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3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4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5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6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7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8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0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10" name="Text Box 8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211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1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13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14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15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16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17" name="Text Box 8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218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1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20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21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2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23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24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25" name="Text Box 8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226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27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28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29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30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31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66675"/>
    <xdr:sp fLocksText="0">
      <xdr:nvSpPr>
        <xdr:cNvPr id="232" name="Text Box 6"/>
        <xdr:cNvSpPr txBox="1">
          <a:spLocks noChangeArrowheads="1"/>
        </xdr:cNvSpPr>
      </xdr:nvSpPr>
      <xdr:spPr>
        <a:xfrm>
          <a:off x="8705850" y="8810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33" name="Text Box 4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33350"/>
    <xdr:sp fLocksText="0">
      <xdr:nvSpPr>
        <xdr:cNvPr id="234" name="Text Box 5"/>
        <xdr:cNvSpPr txBox="1">
          <a:spLocks noChangeArrowheads="1"/>
        </xdr:cNvSpPr>
      </xdr:nvSpPr>
      <xdr:spPr>
        <a:xfrm>
          <a:off x="870585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35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36" name="Text Box 7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37" name="Text Box 8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238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33350"/>
    <xdr:sp fLocksText="0">
      <xdr:nvSpPr>
        <xdr:cNvPr id="239" name="Text Box 5"/>
        <xdr:cNvSpPr txBox="1">
          <a:spLocks noChangeArrowheads="1"/>
        </xdr:cNvSpPr>
      </xdr:nvSpPr>
      <xdr:spPr>
        <a:xfrm>
          <a:off x="870585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0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1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2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3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4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5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6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7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8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49" name="Text Box 8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52400"/>
    <xdr:sp fLocksText="0">
      <xdr:nvSpPr>
        <xdr:cNvPr id="250" name="Text Box 9"/>
        <xdr:cNvSpPr txBox="1">
          <a:spLocks noChangeArrowheads="1"/>
        </xdr:cNvSpPr>
      </xdr:nvSpPr>
      <xdr:spPr>
        <a:xfrm>
          <a:off x="87058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51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52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53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54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55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56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57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58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59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60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61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62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63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64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65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66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67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68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69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70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71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72" name="Text Box 8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52400"/>
    <xdr:sp fLocksText="0">
      <xdr:nvSpPr>
        <xdr:cNvPr id="273" name="Text Box 9"/>
        <xdr:cNvSpPr txBox="1">
          <a:spLocks noChangeArrowheads="1"/>
        </xdr:cNvSpPr>
      </xdr:nvSpPr>
      <xdr:spPr>
        <a:xfrm>
          <a:off x="87058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74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75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76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77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78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79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80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281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82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83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84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85" name="Text Box 8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52400"/>
    <xdr:sp fLocksText="0">
      <xdr:nvSpPr>
        <xdr:cNvPr id="286" name="Text Box 9"/>
        <xdr:cNvSpPr txBox="1">
          <a:spLocks noChangeArrowheads="1"/>
        </xdr:cNvSpPr>
      </xdr:nvSpPr>
      <xdr:spPr>
        <a:xfrm>
          <a:off x="87058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87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88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89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1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2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3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4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5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6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7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299" name="Text Box 8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52400"/>
    <xdr:sp fLocksText="0">
      <xdr:nvSpPr>
        <xdr:cNvPr id="300" name="Text Box 9"/>
        <xdr:cNvSpPr txBox="1">
          <a:spLocks noChangeArrowheads="1"/>
        </xdr:cNvSpPr>
      </xdr:nvSpPr>
      <xdr:spPr>
        <a:xfrm>
          <a:off x="87058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01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02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03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04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05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07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08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09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10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76225"/>
    <xdr:sp fLocksText="0">
      <xdr:nvSpPr>
        <xdr:cNvPr id="311" name="Text Box 6"/>
        <xdr:cNvSpPr txBox="1">
          <a:spLocks noChangeArrowheads="1"/>
        </xdr:cNvSpPr>
      </xdr:nvSpPr>
      <xdr:spPr>
        <a:xfrm>
          <a:off x="8705850" y="88106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12" name="Text Box 4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313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14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15" name="Text Box 7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16" name="Text Box 8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317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318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19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20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21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22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23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24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25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26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27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328" name="Text Box 8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329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95275"/>
    <xdr:sp fLocksText="0">
      <xdr:nvSpPr>
        <xdr:cNvPr id="330" name="Text Box 6"/>
        <xdr:cNvSpPr txBox="1">
          <a:spLocks noChangeArrowheads="1"/>
        </xdr:cNvSpPr>
      </xdr:nvSpPr>
      <xdr:spPr>
        <a:xfrm>
          <a:off x="8705850" y="8810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331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332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333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334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35" name="Text Box 8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336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37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38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39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0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1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2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3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4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5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6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7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8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49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50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51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52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53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54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55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56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57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58" name="Text Box 8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359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0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1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2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3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4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5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6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7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8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69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70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71" name="Text Box 8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372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73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74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75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76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77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78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79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80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81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82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83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84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85" name="Text Box 8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386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87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88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89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90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91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92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93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94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95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96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66700"/>
    <xdr:sp fLocksText="0">
      <xdr:nvSpPr>
        <xdr:cNvPr id="397" name="Text Box 6"/>
        <xdr:cNvSpPr txBox="1">
          <a:spLocks noChangeArrowheads="1"/>
        </xdr:cNvSpPr>
      </xdr:nvSpPr>
      <xdr:spPr>
        <a:xfrm>
          <a:off x="60960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398" name="Text Box 8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399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00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01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02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03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04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05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06" name="Text Box 8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407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08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09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10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11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12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413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14" name="Text Box 4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415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1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17" name="Text Box 7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18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419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420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2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2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2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2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2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2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2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2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2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30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431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3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3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3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3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3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37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438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3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4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5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60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461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6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6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6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6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6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6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6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6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7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7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7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73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474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7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7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7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7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7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8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8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8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8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8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8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8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87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488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8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49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500" name="Text Box 8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501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502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503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504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505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506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07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508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0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1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1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1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1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1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15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516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1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1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1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2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2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2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23" name="Text Box 4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524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2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26" name="Text Box 7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27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528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529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39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540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4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4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4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4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4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4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4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4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4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5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6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6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62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563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6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6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6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6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6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6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7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7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7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7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7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75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576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7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7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7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89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590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9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9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9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9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9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9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9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9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59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0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0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02" name="Text Box 4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603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0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05" name="Text Box 7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06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607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608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0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1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1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1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1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1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1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1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1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18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619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2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2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2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2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2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25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626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2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2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2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3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4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4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4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4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4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4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4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4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48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649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5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6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61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662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6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6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6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6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6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6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6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7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7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7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7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7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75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676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7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7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7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8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8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8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8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8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8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8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8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688" name="Text Box 8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142875"/>
    <xdr:sp fLocksText="0">
      <xdr:nvSpPr>
        <xdr:cNvPr id="689" name="Text Box 9"/>
        <xdr:cNvSpPr txBox="1">
          <a:spLocks noChangeArrowheads="1"/>
        </xdr:cNvSpPr>
      </xdr:nvSpPr>
      <xdr:spPr>
        <a:xfrm>
          <a:off x="870585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690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691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692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693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694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95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696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9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9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69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0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0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0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03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704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0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0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0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0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0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1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11" name="Text Box 4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712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1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14" name="Text Box 7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15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716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33350"/>
    <xdr:sp fLocksText="0">
      <xdr:nvSpPr>
        <xdr:cNvPr id="717" name="Text Box 5"/>
        <xdr:cNvSpPr txBox="1">
          <a:spLocks noChangeArrowheads="1"/>
        </xdr:cNvSpPr>
      </xdr:nvSpPr>
      <xdr:spPr>
        <a:xfrm>
          <a:off x="609600" y="88106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1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1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2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2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2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2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2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2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2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27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728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2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3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4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50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751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5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5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5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5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5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5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5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5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6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6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6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63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764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6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6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6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6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6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7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7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7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7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7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7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7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77" name="Text Box 8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142875"/>
    <xdr:sp fLocksText="0">
      <xdr:nvSpPr>
        <xdr:cNvPr id="778" name="Text Box 9"/>
        <xdr:cNvSpPr txBox="1">
          <a:spLocks noChangeArrowheads="1"/>
        </xdr:cNvSpPr>
      </xdr:nvSpPr>
      <xdr:spPr>
        <a:xfrm>
          <a:off x="609600" y="8810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7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0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1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2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3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4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5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6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7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8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56</xdr:row>
      <xdr:rowOff>0</xdr:rowOff>
    </xdr:from>
    <xdr:ext cx="0" cy="257175"/>
    <xdr:sp fLocksText="0">
      <xdr:nvSpPr>
        <xdr:cNvPr id="789" name="Text Box 6"/>
        <xdr:cNvSpPr txBox="1">
          <a:spLocks noChangeArrowheads="1"/>
        </xdr:cNvSpPr>
      </xdr:nvSpPr>
      <xdr:spPr>
        <a:xfrm>
          <a:off x="609600" y="8810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790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791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56</xdr:row>
      <xdr:rowOff>0</xdr:rowOff>
    </xdr:from>
    <xdr:ext cx="0" cy="266700"/>
    <xdr:sp fLocksText="0">
      <xdr:nvSpPr>
        <xdr:cNvPr id="792" name="Text Box 6"/>
        <xdr:cNvSpPr txBox="1">
          <a:spLocks noChangeArrowheads="1"/>
        </xdr:cNvSpPr>
      </xdr:nvSpPr>
      <xdr:spPr>
        <a:xfrm>
          <a:off x="8705850" y="8810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16</xdr:row>
      <xdr:rowOff>0</xdr:rowOff>
    </xdr:from>
    <xdr:ext cx="0" cy="600075"/>
    <xdr:sp fLocksText="0">
      <xdr:nvSpPr>
        <xdr:cNvPr id="793" name="Text Box 4"/>
        <xdr:cNvSpPr txBox="1">
          <a:spLocks noChangeArrowheads="1"/>
        </xdr:cNvSpPr>
      </xdr:nvSpPr>
      <xdr:spPr>
        <a:xfrm>
          <a:off x="8705850" y="38290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16</xdr:row>
      <xdr:rowOff>0</xdr:rowOff>
    </xdr:from>
    <xdr:ext cx="0" cy="600075"/>
    <xdr:sp fLocksText="0">
      <xdr:nvSpPr>
        <xdr:cNvPr id="794" name="Text Box 4"/>
        <xdr:cNvSpPr txBox="1">
          <a:spLocks noChangeArrowheads="1"/>
        </xdr:cNvSpPr>
      </xdr:nvSpPr>
      <xdr:spPr>
        <a:xfrm>
          <a:off x="8705850" y="38290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17</xdr:row>
      <xdr:rowOff>0</xdr:rowOff>
    </xdr:from>
    <xdr:ext cx="0" cy="600075"/>
    <xdr:sp fLocksText="0">
      <xdr:nvSpPr>
        <xdr:cNvPr id="795" name="Text Box 4"/>
        <xdr:cNvSpPr txBox="1">
          <a:spLocks noChangeArrowheads="1"/>
        </xdr:cNvSpPr>
      </xdr:nvSpPr>
      <xdr:spPr>
        <a:xfrm>
          <a:off x="8705850" y="38290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17</xdr:row>
      <xdr:rowOff>0</xdr:rowOff>
    </xdr:from>
    <xdr:ext cx="0" cy="600075"/>
    <xdr:sp fLocksText="0">
      <xdr:nvSpPr>
        <xdr:cNvPr id="796" name="Text Box 4"/>
        <xdr:cNvSpPr txBox="1">
          <a:spLocks noChangeArrowheads="1"/>
        </xdr:cNvSpPr>
      </xdr:nvSpPr>
      <xdr:spPr>
        <a:xfrm>
          <a:off x="8705850" y="38290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0</xdr:rowOff>
    </xdr:from>
    <xdr:ext cx="0" cy="600075"/>
    <xdr:sp fLocksText="0">
      <xdr:nvSpPr>
        <xdr:cNvPr id="797" name="Text Box 4"/>
        <xdr:cNvSpPr txBox="1">
          <a:spLocks noChangeArrowheads="1"/>
        </xdr:cNvSpPr>
      </xdr:nvSpPr>
      <xdr:spPr>
        <a:xfrm>
          <a:off x="8705850" y="38290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0</xdr:rowOff>
    </xdr:from>
    <xdr:ext cx="0" cy="600075"/>
    <xdr:sp fLocksText="0">
      <xdr:nvSpPr>
        <xdr:cNvPr id="798" name="Text Box 4"/>
        <xdr:cNvSpPr txBox="1">
          <a:spLocks noChangeArrowheads="1"/>
        </xdr:cNvSpPr>
      </xdr:nvSpPr>
      <xdr:spPr>
        <a:xfrm>
          <a:off x="8705850" y="38290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0</xdr:rowOff>
    </xdr:from>
    <xdr:ext cx="0" cy="600075"/>
    <xdr:sp fLocksText="0">
      <xdr:nvSpPr>
        <xdr:cNvPr id="799" name="Text Box 4"/>
        <xdr:cNvSpPr txBox="1">
          <a:spLocks noChangeArrowheads="1"/>
        </xdr:cNvSpPr>
      </xdr:nvSpPr>
      <xdr:spPr>
        <a:xfrm>
          <a:off x="8705850" y="38290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18</xdr:row>
      <xdr:rowOff>0</xdr:rowOff>
    </xdr:from>
    <xdr:ext cx="0" cy="600075"/>
    <xdr:sp fLocksText="0">
      <xdr:nvSpPr>
        <xdr:cNvPr id="800" name="Text Box 4"/>
        <xdr:cNvSpPr txBox="1">
          <a:spLocks noChangeArrowheads="1"/>
        </xdr:cNvSpPr>
      </xdr:nvSpPr>
      <xdr:spPr>
        <a:xfrm>
          <a:off x="8705850" y="38290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01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02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03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04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05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06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07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08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09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0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1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2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3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4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5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6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7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8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19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0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1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2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3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4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5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6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7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8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29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0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1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2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3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4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5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6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7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8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39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40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41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42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43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44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45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361950"/>
    <xdr:sp fLocksText="0">
      <xdr:nvSpPr>
        <xdr:cNvPr id="846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30</xdr:row>
      <xdr:rowOff>0</xdr:rowOff>
    </xdr:from>
    <xdr:ext cx="0" cy="361950"/>
    <xdr:sp fLocksText="0">
      <xdr:nvSpPr>
        <xdr:cNvPr id="847" name="Text Box 6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33</xdr:row>
      <xdr:rowOff>0</xdr:rowOff>
    </xdr:from>
    <xdr:ext cx="0" cy="361950"/>
    <xdr:sp fLocksText="0">
      <xdr:nvSpPr>
        <xdr:cNvPr id="848" name="Text Box 7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29</xdr:row>
      <xdr:rowOff>0</xdr:rowOff>
    </xdr:from>
    <xdr:ext cx="0" cy="361950"/>
    <xdr:sp fLocksText="0">
      <xdr:nvSpPr>
        <xdr:cNvPr id="849" name="Text Box 6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32</xdr:row>
      <xdr:rowOff>0</xdr:rowOff>
    </xdr:from>
    <xdr:ext cx="0" cy="352425"/>
    <xdr:sp fLocksText="0">
      <xdr:nvSpPr>
        <xdr:cNvPr id="850" name="Text Box 7"/>
        <xdr:cNvSpPr txBox="1">
          <a:spLocks noChangeArrowheads="1"/>
        </xdr:cNvSpPr>
      </xdr:nvSpPr>
      <xdr:spPr>
        <a:xfrm>
          <a:off x="8705850" y="48196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42</xdr:row>
      <xdr:rowOff>0</xdr:rowOff>
    </xdr:from>
    <xdr:ext cx="0" cy="600075"/>
    <xdr:sp fLocksText="0">
      <xdr:nvSpPr>
        <xdr:cNvPr id="851" name="Text Box 6"/>
        <xdr:cNvSpPr txBox="1">
          <a:spLocks noChangeArrowheads="1"/>
        </xdr:cNvSpPr>
      </xdr:nvSpPr>
      <xdr:spPr>
        <a:xfrm>
          <a:off x="8705850" y="53721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43</xdr:row>
      <xdr:rowOff>0</xdr:rowOff>
    </xdr:from>
    <xdr:ext cx="0" cy="361950"/>
    <xdr:sp fLocksText="0">
      <xdr:nvSpPr>
        <xdr:cNvPr id="852" name="Text Box 6"/>
        <xdr:cNvSpPr txBox="1">
          <a:spLocks noChangeArrowheads="1"/>
        </xdr:cNvSpPr>
      </xdr:nvSpPr>
      <xdr:spPr>
        <a:xfrm>
          <a:off x="8705850" y="60864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561975</xdr:colOff>
      <xdr:row>20</xdr:row>
      <xdr:rowOff>76200</xdr:rowOff>
    </xdr:from>
    <xdr:ext cx="0" cy="180975"/>
    <xdr:sp fLocksText="0">
      <xdr:nvSpPr>
        <xdr:cNvPr id="853" name="Text Box 4"/>
        <xdr:cNvSpPr txBox="1">
          <a:spLocks noChangeArrowheads="1"/>
        </xdr:cNvSpPr>
      </xdr:nvSpPr>
      <xdr:spPr>
        <a:xfrm>
          <a:off x="8658225" y="4391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27</xdr:row>
      <xdr:rowOff>0</xdr:rowOff>
    </xdr:from>
    <xdr:ext cx="0" cy="180975"/>
    <xdr:sp fLocksText="0">
      <xdr:nvSpPr>
        <xdr:cNvPr id="854" name="Text Box 5"/>
        <xdr:cNvSpPr txBox="1">
          <a:spLocks noChangeArrowheads="1"/>
        </xdr:cNvSpPr>
      </xdr:nvSpPr>
      <xdr:spPr>
        <a:xfrm>
          <a:off x="8705850" y="4572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19</xdr:row>
      <xdr:rowOff>485775</xdr:rowOff>
    </xdr:from>
    <xdr:ext cx="0" cy="266700"/>
    <xdr:sp fLocksText="0">
      <xdr:nvSpPr>
        <xdr:cNvPr id="855" name="Text Box 4"/>
        <xdr:cNvSpPr txBox="1">
          <a:spLocks noChangeArrowheads="1"/>
        </xdr:cNvSpPr>
      </xdr:nvSpPr>
      <xdr:spPr>
        <a:xfrm>
          <a:off x="8705850" y="4314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19</xdr:row>
      <xdr:rowOff>485775</xdr:rowOff>
    </xdr:from>
    <xdr:ext cx="0" cy="266700"/>
    <xdr:sp fLocksText="0">
      <xdr:nvSpPr>
        <xdr:cNvPr id="856" name="Text Box 4"/>
        <xdr:cNvSpPr txBox="1">
          <a:spLocks noChangeArrowheads="1"/>
        </xdr:cNvSpPr>
      </xdr:nvSpPr>
      <xdr:spPr>
        <a:xfrm>
          <a:off x="8705850" y="4314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19</xdr:row>
      <xdr:rowOff>485775</xdr:rowOff>
    </xdr:from>
    <xdr:ext cx="0" cy="266700"/>
    <xdr:sp fLocksText="0">
      <xdr:nvSpPr>
        <xdr:cNvPr id="857" name="Text Box 4"/>
        <xdr:cNvSpPr txBox="1">
          <a:spLocks noChangeArrowheads="1"/>
        </xdr:cNvSpPr>
      </xdr:nvSpPr>
      <xdr:spPr>
        <a:xfrm>
          <a:off x="8705850" y="4314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19</xdr:row>
      <xdr:rowOff>485775</xdr:rowOff>
    </xdr:from>
    <xdr:ext cx="0" cy="266700"/>
    <xdr:sp fLocksText="0">
      <xdr:nvSpPr>
        <xdr:cNvPr id="858" name="Text Box 4"/>
        <xdr:cNvSpPr txBox="1">
          <a:spLocks noChangeArrowheads="1"/>
        </xdr:cNvSpPr>
      </xdr:nvSpPr>
      <xdr:spPr>
        <a:xfrm>
          <a:off x="8705850" y="4314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24</xdr:row>
      <xdr:rowOff>0</xdr:rowOff>
    </xdr:from>
    <xdr:ext cx="0" cy="361950"/>
    <xdr:sp fLocksText="0">
      <xdr:nvSpPr>
        <xdr:cNvPr id="859" name="Text Box 4"/>
        <xdr:cNvSpPr txBox="1">
          <a:spLocks noChangeArrowheads="1"/>
        </xdr:cNvSpPr>
      </xdr:nvSpPr>
      <xdr:spPr>
        <a:xfrm>
          <a:off x="8705850" y="4572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25</xdr:row>
      <xdr:rowOff>0</xdr:rowOff>
    </xdr:from>
    <xdr:ext cx="0" cy="361950"/>
    <xdr:sp fLocksText="0">
      <xdr:nvSpPr>
        <xdr:cNvPr id="860" name="Text Box 4"/>
        <xdr:cNvSpPr txBox="1">
          <a:spLocks noChangeArrowheads="1"/>
        </xdr:cNvSpPr>
      </xdr:nvSpPr>
      <xdr:spPr>
        <a:xfrm>
          <a:off x="8705850" y="4572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25</xdr:row>
      <xdr:rowOff>0</xdr:rowOff>
    </xdr:from>
    <xdr:ext cx="0" cy="361950"/>
    <xdr:sp fLocksText="0">
      <xdr:nvSpPr>
        <xdr:cNvPr id="861" name="Text Box 4"/>
        <xdr:cNvSpPr txBox="1">
          <a:spLocks noChangeArrowheads="1"/>
        </xdr:cNvSpPr>
      </xdr:nvSpPr>
      <xdr:spPr>
        <a:xfrm>
          <a:off x="8705850" y="4572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26</xdr:row>
      <xdr:rowOff>0</xdr:rowOff>
    </xdr:from>
    <xdr:ext cx="0" cy="361950"/>
    <xdr:sp fLocksText="0">
      <xdr:nvSpPr>
        <xdr:cNvPr id="862" name="Text Box 4"/>
        <xdr:cNvSpPr txBox="1">
          <a:spLocks noChangeArrowheads="1"/>
        </xdr:cNvSpPr>
      </xdr:nvSpPr>
      <xdr:spPr>
        <a:xfrm>
          <a:off x="8705850" y="4572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26</xdr:row>
      <xdr:rowOff>0</xdr:rowOff>
    </xdr:from>
    <xdr:ext cx="0" cy="361950"/>
    <xdr:sp fLocksText="0">
      <xdr:nvSpPr>
        <xdr:cNvPr id="863" name="Text Box 4"/>
        <xdr:cNvSpPr txBox="1">
          <a:spLocks noChangeArrowheads="1"/>
        </xdr:cNvSpPr>
      </xdr:nvSpPr>
      <xdr:spPr>
        <a:xfrm>
          <a:off x="8705850" y="4572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27</xdr:row>
      <xdr:rowOff>247650</xdr:rowOff>
    </xdr:from>
    <xdr:ext cx="0" cy="361950"/>
    <xdr:sp fLocksText="0">
      <xdr:nvSpPr>
        <xdr:cNvPr id="864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27</xdr:row>
      <xdr:rowOff>247650</xdr:rowOff>
    </xdr:from>
    <xdr:ext cx="0" cy="361950"/>
    <xdr:sp fLocksText="0">
      <xdr:nvSpPr>
        <xdr:cNvPr id="865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27</xdr:row>
      <xdr:rowOff>247650</xdr:rowOff>
    </xdr:from>
    <xdr:ext cx="0" cy="361950"/>
    <xdr:sp fLocksText="0">
      <xdr:nvSpPr>
        <xdr:cNvPr id="866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27</xdr:row>
      <xdr:rowOff>247650</xdr:rowOff>
    </xdr:from>
    <xdr:ext cx="0" cy="361950"/>
    <xdr:sp fLocksText="0">
      <xdr:nvSpPr>
        <xdr:cNvPr id="867" name="Text Box 4"/>
        <xdr:cNvSpPr txBox="1">
          <a:spLocks noChangeArrowheads="1"/>
        </xdr:cNvSpPr>
      </xdr:nvSpPr>
      <xdr:spPr>
        <a:xfrm>
          <a:off x="8705850" y="4819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561975</xdr:colOff>
      <xdr:row>28</xdr:row>
      <xdr:rowOff>0</xdr:rowOff>
    </xdr:from>
    <xdr:ext cx="0" cy="180975"/>
    <xdr:sp fLocksText="0">
      <xdr:nvSpPr>
        <xdr:cNvPr id="868" name="Text Box 4"/>
        <xdr:cNvSpPr txBox="1">
          <a:spLocks noChangeArrowheads="1"/>
        </xdr:cNvSpPr>
      </xdr:nvSpPr>
      <xdr:spPr>
        <a:xfrm>
          <a:off x="8658225" y="4819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266700"/>
    <xdr:sp fLocksText="0">
      <xdr:nvSpPr>
        <xdr:cNvPr id="869" name="Text Box 4"/>
        <xdr:cNvSpPr txBox="1">
          <a:spLocks noChangeArrowheads="1"/>
        </xdr:cNvSpPr>
      </xdr:nvSpPr>
      <xdr:spPr>
        <a:xfrm>
          <a:off x="8705850" y="481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266700"/>
    <xdr:sp fLocksText="0">
      <xdr:nvSpPr>
        <xdr:cNvPr id="870" name="Text Box 4"/>
        <xdr:cNvSpPr txBox="1">
          <a:spLocks noChangeArrowheads="1"/>
        </xdr:cNvSpPr>
      </xdr:nvSpPr>
      <xdr:spPr>
        <a:xfrm>
          <a:off x="8705850" y="481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266700"/>
    <xdr:sp fLocksText="0">
      <xdr:nvSpPr>
        <xdr:cNvPr id="871" name="Text Box 4"/>
        <xdr:cNvSpPr txBox="1">
          <a:spLocks noChangeArrowheads="1"/>
        </xdr:cNvSpPr>
      </xdr:nvSpPr>
      <xdr:spPr>
        <a:xfrm>
          <a:off x="8705850" y="481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28</xdr:row>
      <xdr:rowOff>0</xdr:rowOff>
    </xdr:from>
    <xdr:ext cx="0" cy="266700"/>
    <xdr:sp fLocksText="0">
      <xdr:nvSpPr>
        <xdr:cNvPr id="872" name="Text Box 4"/>
        <xdr:cNvSpPr txBox="1">
          <a:spLocks noChangeArrowheads="1"/>
        </xdr:cNvSpPr>
      </xdr:nvSpPr>
      <xdr:spPr>
        <a:xfrm>
          <a:off x="8705850" y="481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561975</xdr:colOff>
      <xdr:row>42</xdr:row>
      <xdr:rowOff>114300</xdr:rowOff>
    </xdr:from>
    <xdr:ext cx="0" cy="266700"/>
    <xdr:sp fLocksText="0">
      <xdr:nvSpPr>
        <xdr:cNvPr id="873" name="Text Box 4"/>
        <xdr:cNvSpPr txBox="1">
          <a:spLocks noChangeArrowheads="1"/>
        </xdr:cNvSpPr>
      </xdr:nvSpPr>
      <xdr:spPr>
        <a:xfrm>
          <a:off x="8658225" y="54864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41</xdr:row>
      <xdr:rowOff>257175</xdr:rowOff>
    </xdr:from>
    <xdr:ext cx="0" cy="266700"/>
    <xdr:sp fLocksText="0">
      <xdr:nvSpPr>
        <xdr:cNvPr id="874" name="Text Box 4"/>
        <xdr:cNvSpPr txBox="1">
          <a:spLocks noChangeArrowheads="1"/>
        </xdr:cNvSpPr>
      </xdr:nvSpPr>
      <xdr:spPr>
        <a:xfrm>
          <a:off x="8705850" y="5076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41</xdr:row>
      <xdr:rowOff>257175</xdr:rowOff>
    </xdr:from>
    <xdr:ext cx="0" cy="266700"/>
    <xdr:sp fLocksText="0">
      <xdr:nvSpPr>
        <xdr:cNvPr id="875" name="Text Box 4"/>
        <xdr:cNvSpPr txBox="1">
          <a:spLocks noChangeArrowheads="1"/>
        </xdr:cNvSpPr>
      </xdr:nvSpPr>
      <xdr:spPr>
        <a:xfrm>
          <a:off x="8705850" y="5076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41</xdr:row>
      <xdr:rowOff>257175</xdr:rowOff>
    </xdr:from>
    <xdr:ext cx="0" cy="266700"/>
    <xdr:sp fLocksText="0">
      <xdr:nvSpPr>
        <xdr:cNvPr id="876" name="Text Box 4"/>
        <xdr:cNvSpPr txBox="1">
          <a:spLocks noChangeArrowheads="1"/>
        </xdr:cNvSpPr>
      </xdr:nvSpPr>
      <xdr:spPr>
        <a:xfrm>
          <a:off x="8705850" y="5076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41</xdr:row>
      <xdr:rowOff>257175</xdr:rowOff>
    </xdr:from>
    <xdr:ext cx="0" cy="266700"/>
    <xdr:sp fLocksText="0">
      <xdr:nvSpPr>
        <xdr:cNvPr id="877" name="Text Box 4"/>
        <xdr:cNvSpPr txBox="1">
          <a:spLocks noChangeArrowheads="1"/>
        </xdr:cNvSpPr>
      </xdr:nvSpPr>
      <xdr:spPr>
        <a:xfrm>
          <a:off x="8705850" y="5076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514350</xdr:colOff>
      <xdr:row>20</xdr:row>
      <xdr:rowOff>0</xdr:rowOff>
    </xdr:from>
    <xdr:ext cx="0" cy="352425"/>
    <xdr:sp fLocksText="0">
      <xdr:nvSpPr>
        <xdr:cNvPr id="1" name="Text Box 6"/>
        <xdr:cNvSpPr txBox="1">
          <a:spLocks noChangeArrowheads="1"/>
        </xdr:cNvSpPr>
      </xdr:nvSpPr>
      <xdr:spPr>
        <a:xfrm>
          <a:off x="9010650" y="47529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514350</xdr:colOff>
      <xdr:row>20</xdr:row>
      <xdr:rowOff>0</xdr:rowOff>
    </xdr:from>
    <xdr:ext cx="0" cy="352425"/>
    <xdr:sp fLocksText="0">
      <xdr:nvSpPr>
        <xdr:cNvPr id="2" name="Text Box 6"/>
        <xdr:cNvSpPr txBox="1">
          <a:spLocks noChangeArrowheads="1"/>
        </xdr:cNvSpPr>
      </xdr:nvSpPr>
      <xdr:spPr>
        <a:xfrm>
          <a:off x="9010650" y="47529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514350</xdr:colOff>
      <xdr:row>20</xdr:row>
      <xdr:rowOff>0</xdr:rowOff>
    </xdr:from>
    <xdr:ext cx="0" cy="352425"/>
    <xdr:sp fLocksText="0">
      <xdr:nvSpPr>
        <xdr:cNvPr id="3" name="Text Box 6"/>
        <xdr:cNvSpPr txBox="1">
          <a:spLocks noChangeArrowheads="1"/>
        </xdr:cNvSpPr>
      </xdr:nvSpPr>
      <xdr:spPr>
        <a:xfrm>
          <a:off x="9010650" y="47529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514350</xdr:colOff>
      <xdr:row>20</xdr:row>
      <xdr:rowOff>0</xdr:rowOff>
    </xdr:from>
    <xdr:ext cx="0" cy="352425"/>
    <xdr:sp fLocksText="0">
      <xdr:nvSpPr>
        <xdr:cNvPr id="4" name="Text Box 6"/>
        <xdr:cNvSpPr txBox="1">
          <a:spLocks noChangeArrowheads="1"/>
        </xdr:cNvSpPr>
      </xdr:nvSpPr>
      <xdr:spPr>
        <a:xfrm>
          <a:off x="9010650" y="47529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590550</xdr:colOff>
      <xdr:row>40</xdr:row>
      <xdr:rowOff>0</xdr:rowOff>
    </xdr:from>
    <xdr:ext cx="0" cy="352425"/>
    <xdr:sp fLocksText="0">
      <xdr:nvSpPr>
        <xdr:cNvPr id="1" name="Text Box 6"/>
        <xdr:cNvSpPr txBox="1">
          <a:spLocks noChangeArrowheads="1"/>
        </xdr:cNvSpPr>
      </xdr:nvSpPr>
      <xdr:spPr>
        <a:xfrm>
          <a:off x="9001125" y="95154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590550</xdr:colOff>
      <xdr:row>40</xdr:row>
      <xdr:rowOff>0</xdr:rowOff>
    </xdr:from>
    <xdr:ext cx="0" cy="352425"/>
    <xdr:sp fLocksText="0">
      <xdr:nvSpPr>
        <xdr:cNvPr id="2" name="Text Box 6"/>
        <xdr:cNvSpPr txBox="1">
          <a:spLocks noChangeArrowheads="1"/>
        </xdr:cNvSpPr>
      </xdr:nvSpPr>
      <xdr:spPr>
        <a:xfrm>
          <a:off x="9001125" y="95154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590550</xdr:colOff>
      <xdr:row>40</xdr:row>
      <xdr:rowOff>0</xdr:rowOff>
    </xdr:from>
    <xdr:ext cx="0" cy="352425"/>
    <xdr:sp fLocksText="0">
      <xdr:nvSpPr>
        <xdr:cNvPr id="3" name="Text Box 6"/>
        <xdr:cNvSpPr txBox="1">
          <a:spLocks noChangeArrowheads="1"/>
        </xdr:cNvSpPr>
      </xdr:nvSpPr>
      <xdr:spPr>
        <a:xfrm>
          <a:off x="9001125" y="95154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590550</xdr:colOff>
      <xdr:row>40</xdr:row>
      <xdr:rowOff>0</xdr:rowOff>
    </xdr:from>
    <xdr:ext cx="0" cy="352425"/>
    <xdr:sp fLocksText="0">
      <xdr:nvSpPr>
        <xdr:cNvPr id="4" name="Text Box 6"/>
        <xdr:cNvSpPr txBox="1">
          <a:spLocks noChangeArrowheads="1"/>
        </xdr:cNvSpPr>
      </xdr:nvSpPr>
      <xdr:spPr>
        <a:xfrm>
          <a:off x="9001125" y="95154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180975"/>
    <xdr:sp fLocksText="0">
      <xdr:nvSpPr>
        <xdr:cNvPr id="2" name="Text Box 5"/>
        <xdr:cNvSpPr txBox="1">
          <a:spLocks noChangeArrowheads="1"/>
        </xdr:cNvSpPr>
      </xdr:nvSpPr>
      <xdr:spPr>
        <a:xfrm>
          <a:off x="8829675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3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4" name="Text Box 7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5" name="Text Box 8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8829675" y="514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55</xdr:row>
      <xdr:rowOff>47625</xdr:rowOff>
    </xdr:from>
    <xdr:ext cx="0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8829675" y="146970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180975"/>
    <xdr:sp fLocksText="0">
      <xdr:nvSpPr>
        <xdr:cNvPr id="8" name="Text Box 5"/>
        <xdr:cNvSpPr txBox="1">
          <a:spLocks noChangeArrowheads="1"/>
        </xdr:cNvSpPr>
      </xdr:nvSpPr>
      <xdr:spPr>
        <a:xfrm>
          <a:off x="8829675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8829675" y="5143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18" name="Text Box 8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190500"/>
    <xdr:sp fLocksText="0">
      <xdr:nvSpPr>
        <xdr:cNvPr id="19" name="Text Box 9"/>
        <xdr:cNvSpPr txBox="1">
          <a:spLocks noChangeArrowheads="1"/>
        </xdr:cNvSpPr>
      </xdr:nvSpPr>
      <xdr:spPr>
        <a:xfrm>
          <a:off x="8829675" y="87630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31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8829675" y="87630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25" name="Text Box 8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190500"/>
    <xdr:sp fLocksText="0">
      <xdr:nvSpPr>
        <xdr:cNvPr id="26" name="Text Box 9"/>
        <xdr:cNvSpPr txBox="1">
          <a:spLocks noChangeArrowheads="1"/>
        </xdr:cNvSpPr>
      </xdr:nvSpPr>
      <xdr:spPr>
        <a:xfrm>
          <a:off x="8829675" y="67818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32" name="Text Box 8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247650</xdr:rowOff>
    </xdr:from>
    <xdr:ext cx="0" cy="190500"/>
    <xdr:sp fLocksText="0">
      <xdr:nvSpPr>
        <xdr:cNvPr id="33" name="Text Box 9"/>
        <xdr:cNvSpPr txBox="1">
          <a:spLocks noChangeArrowheads="1"/>
        </xdr:cNvSpPr>
      </xdr:nvSpPr>
      <xdr:spPr>
        <a:xfrm>
          <a:off x="8829675" y="600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12</xdr:row>
      <xdr:rowOff>0</xdr:rowOff>
    </xdr:from>
    <xdr:ext cx="0" cy="581025"/>
    <xdr:sp fLocksText="0">
      <xdr:nvSpPr>
        <xdr:cNvPr id="34" name="Text Box 6"/>
        <xdr:cNvSpPr txBox="1">
          <a:spLocks noChangeArrowheads="1"/>
        </xdr:cNvSpPr>
      </xdr:nvSpPr>
      <xdr:spPr>
        <a:xfrm>
          <a:off x="8829675" y="35052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8829675" y="3981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8829675" y="3981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14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8829675" y="42386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14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8829675" y="42386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14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8829675" y="42386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18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8829675" y="5495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17</xdr:row>
      <xdr:rowOff>0</xdr:rowOff>
    </xdr:from>
    <xdr:ext cx="0" cy="581025"/>
    <xdr:sp fLocksText="0">
      <xdr:nvSpPr>
        <xdr:cNvPr id="54" name="Text Box 6"/>
        <xdr:cNvSpPr txBox="1">
          <a:spLocks noChangeArrowheads="1"/>
        </xdr:cNvSpPr>
      </xdr:nvSpPr>
      <xdr:spPr>
        <a:xfrm>
          <a:off x="8829675" y="50101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55" name="Text Box 8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247650</xdr:rowOff>
    </xdr:from>
    <xdr:ext cx="0" cy="342900"/>
    <xdr:sp fLocksText="0">
      <xdr:nvSpPr>
        <xdr:cNvPr id="56" name="Text Box 9"/>
        <xdr:cNvSpPr txBox="1">
          <a:spLocks noChangeArrowheads="1"/>
        </xdr:cNvSpPr>
      </xdr:nvSpPr>
      <xdr:spPr>
        <a:xfrm>
          <a:off x="8829675" y="50006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57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58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59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15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8829675" y="4495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65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66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16</xdr:row>
      <xdr:rowOff>0</xdr:rowOff>
    </xdr:from>
    <xdr:ext cx="0" cy="447675"/>
    <xdr:sp fLocksText="0">
      <xdr:nvSpPr>
        <xdr:cNvPr id="67" name="Text Box 6"/>
        <xdr:cNvSpPr txBox="1">
          <a:spLocks noChangeArrowheads="1"/>
        </xdr:cNvSpPr>
      </xdr:nvSpPr>
      <xdr:spPr>
        <a:xfrm>
          <a:off x="8829675" y="47529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68" name="Text Box 8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247650</xdr:rowOff>
    </xdr:from>
    <xdr:ext cx="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8829675" y="6257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2" name="Text Box 8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247650</xdr:rowOff>
    </xdr:from>
    <xdr:ext cx="0" cy="190500"/>
    <xdr:sp fLocksText="0">
      <xdr:nvSpPr>
        <xdr:cNvPr id="83" name="Text Box 9"/>
        <xdr:cNvSpPr txBox="1">
          <a:spLocks noChangeArrowheads="1"/>
        </xdr:cNvSpPr>
      </xdr:nvSpPr>
      <xdr:spPr>
        <a:xfrm>
          <a:off x="8829675" y="6000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19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8829675" y="5753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20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8829675" y="60102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95" name="Text Box 8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190500"/>
    <xdr:sp fLocksText="0">
      <xdr:nvSpPr>
        <xdr:cNvPr id="96" name="Text Box 9"/>
        <xdr:cNvSpPr txBox="1">
          <a:spLocks noChangeArrowheads="1"/>
        </xdr:cNvSpPr>
      </xdr:nvSpPr>
      <xdr:spPr>
        <a:xfrm>
          <a:off x="8829675" y="67818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97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98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99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2" name="Text Box 8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190500"/>
    <xdr:sp fLocksText="0">
      <xdr:nvSpPr>
        <xdr:cNvPr id="103" name="Text Box 9"/>
        <xdr:cNvSpPr txBox="1">
          <a:spLocks noChangeArrowheads="1"/>
        </xdr:cNvSpPr>
      </xdr:nvSpPr>
      <xdr:spPr>
        <a:xfrm>
          <a:off x="8829675" y="67818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7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0" name="Text Box 8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190500"/>
    <xdr:sp fLocksText="0">
      <xdr:nvSpPr>
        <xdr:cNvPr id="111" name="Text Box 9"/>
        <xdr:cNvSpPr txBox="1">
          <a:spLocks noChangeArrowheads="1"/>
        </xdr:cNvSpPr>
      </xdr:nvSpPr>
      <xdr:spPr>
        <a:xfrm>
          <a:off x="8829675" y="67818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5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6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23</xdr:row>
      <xdr:rowOff>0</xdr:rowOff>
    </xdr:from>
    <xdr:ext cx="0" cy="361950"/>
    <xdr:sp fLocksText="0">
      <xdr:nvSpPr>
        <xdr:cNvPr id="117" name="Text Box 6"/>
        <xdr:cNvSpPr txBox="1">
          <a:spLocks noChangeArrowheads="1"/>
        </xdr:cNvSpPr>
      </xdr:nvSpPr>
      <xdr:spPr>
        <a:xfrm>
          <a:off x="8829675" y="6781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590550</xdr:colOff>
      <xdr:row>9</xdr:row>
      <xdr:rowOff>0</xdr:rowOff>
    </xdr:from>
    <xdr:ext cx="0" cy="352425"/>
    <xdr:sp fLocksText="0">
      <xdr:nvSpPr>
        <xdr:cNvPr id="1" name="Text Box 6"/>
        <xdr:cNvSpPr txBox="1">
          <a:spLocks noChangeArrowheads="1"/>
        </xdr:cNvSpPr>
      </xdr:nvSpPr>
      <xdr:spPr>
        <a:xfrm>
          <a:off x="8886825" y="2133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590550</xdr:colOff>
      <xdr:row>9</xdr:row>
      <xdr:rowOff>0</xdr:rowOff>
    </xdr:from>
    <xdr:ext cx="0" cy="352425"/>
    <xdr:sp fLocksText="0">
      <xdr:nvSpPr>
        <xdr:cNvPr id="2" name="Text Box 6"/>
        <xdr:cNvSpPr txBox="1">
          <a:spLocks noChangeArrowheads="1"/>
        </xdr:cNvSpPr>
      </xdr:nvSpPr>
      <xdr:spPr>
        <a:xfrm>
          <a:off x="8886825" y="2133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590550</xdr:colOff>
      <xdr:row>9</xdr:row>
      <xdr:rowOff>0</xdr:rowOff>
    </xdr:from>
    <xdr:ext cx="0" cy="352425"/>
    <xdr:sp fLocksText="0">
      <xdr:nvSpPr>
        <xdr:cNvPr id="3" name="Text Box 6"/>
        <xdr:cNvSpPr txBox="1">
          <a:spLocks noChangeArrowheads="1"/>
        </xdr:cNvSpPr>
      </xdr:nvSpPr>
      <xdr:spPr>
        <a:xfrm>
          <a:off x="8886825" y="2133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590550</xdr:colOff>
      <xdr:row>9</xdr:row>
      <xdr:rowOff>0</xdr:rowOff>
    </xdr:from>
    <xdr:ext cx="0" cy="352425"/>
    <xdr:sp fLocksText="0">
      <xdr:nvSpPr>
        <xdr:cNvPr id="4" name="Text Box 6"/>
        <xdr:cNvSpPr txBox="1">
          <a:spLocks noChangeArrowheads="1"/>
        </xdr:cNvSpPr>
      </xdr:nvSpPr>
      <xdr:spPr>
        <a:xfrm>
          <a:off x="8886825" y="2133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80975"/>
    <xdr:sp fLocksText="0">
      <xdr:nvSpPr>
        <xdr:cNvPr id="2" name="Text Box 5"/>
        <xdr:cNvSpPr txBox="1">
          <a:spLocks noChangeArrowheads="1"/>
        </xdr:cNvSpPr>
      </xdr:nvSpPr>
      <xdr:spPr>
        <a:xfrm>
          <a:off x="609600" y="257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" name="Text Box 7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57</xdr:row>
      <xdr:rowOff>47625</xdr:rowOff>
    </xdr:from>
    <xdr:ext cx="0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8829675" y="149256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80975"/>
    <xdr:sp fLocksText="0">
      <xdr:nvSpPr>
        <xdr:cNvPr id="8" name="Text Box 5"/>
        <xdr:cNvSpPr txBox="1">
          <a:spLocks noChangeArrowheads="1"/>
        </xdr:cNvSpPr>
      </xdr:nvSpPr>
      <xdr:spPr>
        <a:xfrm>
          <a:off x="609600" y="257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18" name="Text Box 8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190500"/>
    <xdr:sp fLocksText="0">
      <xdr:nvSpPr>
        <xdr:cNvPr id="19" name="Text Box 9"/>
        <xdr:cNvSpPr txBox="1">
          <a:spLocks noChangeArrowheads="1"/>
        </xdr:cNvSpPr>
      </xdr:nvSpPr>
      <xdr:spPr>
        <a:xfrm>
          <a:off x="8829675" y="899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33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8829675" y="89916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25" name="Text Box 8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247650</xdr:rowOff>
    </xdr:from>
    <xdr:ext cx="0" cy="190500"/>
    <xdr:sp fLocksText="0">
      <xdr:nvSpPr>
        <xdr:cNvPr id="26" name="Text Box 9"/>
        <xdr:cNvSpPr txBox="1">
          <a:spLocks noChangeArrowheads="1"/>
        </xdr:cNvSpPr>
      </xdr:nvSpPr>
      <xdr:spPr>
        <a:xfrm>
          <a:off x="8829675" y="4267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11</xdr:row>
      <xdr:rowOff>0</xdr:rowOff>
    </xdr:from>
    <xdr:ext cx="0" cy="619125"/>
    <xdr:sp fLocksText="0">
      <xdr:nvSpPr>
        <xdr:cNvPr id="27" name="Text Box 6"/>
        <xdr:cNvSpPr txBox="1">
          <a:spLocks noChangeArrowheads="1"/>
        </xdr:cNvSpPr>
      </xdr:nvSpPr>
      <xdr:spPr>
        <a:xfrm>
          <a:off x="8829675" y="3248025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12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8829675" y="37623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2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33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5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56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68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2" name="Text Box 8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190500"/>
    <xdr:sp fLocksText="0">
      <xdr:nvSpPr>
        <xdr:cNvPr id="83" name="Text Box 9"/>
        <xdr:cNvSpPr txBox="1">
          <a:spLocks noChangeArrowheads="1"/>
        </xdr:cNvSpPr>
      </xdr:nvSpPr>
      <xdr:spPr>
        <a:xfrm>
          <a:off x="609600" y="2571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1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609600" y="2571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95" name="Text Box 8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190500"/>
    <xdr:sp fLocksText="0">
      <xdr:nvSpPr>
        <xdr:cNvPr id="96" name="Text Box 9"/>
        <xdr:cNvSpPr txBox="1">
          <a:spLocks noChangeArrowheads="1"/>
        </xdr:cNvSpPr>
      </xdr:nvSpPr>
      <xdr:spPr>
        <a:xfrm>
          <a:off x="8829675" y="7010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97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98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99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25</xdr:row>
      <xdr:rowOff>0</xdr:rowOff>
    </xdr:from>
    <xdr:ext cx="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8829675" y="70104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2" name="Text Box 8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247650</xdr:rowOff>
    </xdr:from>
    <xdr:ext cx="0" cy="190500"/>
    <xdr:sp fLocksText="0">
      <xdr:nvSpPr>
        <xdr:cNvPr id="103" name="Text Box 9"/>
        <xdr:cNvSpPr txBox="1">
          <a:spLocks noChangeArrowheads="1"/>
        </xdr:cNvSpPr>
      </xdr:nvSpPr>
      <xdr:spPr>
        <a:xfrm>
          <a:off x="8829675" y="4267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7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0" name="Text Box 8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247650</xdr:rowOff>
    </xdr:from>
    <xdr:ext cx="0" cy="190500"/>
    <xdr:sp fLocksText="0">
      <xdr:nvSpPr>
        <xdr:cNvPr id="111" name="Text Box 9"/>
        <xdr:cNvSpPr txBox="1">
          <a:spLocks noChangeArrowheads="1"/>
        </xdr:cNvSpPr>
      </xdr:nvSpPr>
      <xdr:spPr>
        <a:xfrm>
          <a:off x="8829675" y="4267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5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6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17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" name="Text Box 4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2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" name="Text Box 7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46</xdr:row>
      <xdr:rowOff>47625</xdr:rowOff>
    </xdr:from>
    <xdr:ext cx="0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8829675" y="12201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8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18" name="Text Box 8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190500"/>
    <xdr:sp fLocksText="0">
      <xdr:nvSpPr>
        <xdr:cNvPr id="19" name="Text Box 9"/>
        <xdr:cNvSpPr txBox="1">
          <a:spLocks noChangeArrowheads="1"/>
        </xdr:cNvSpPr>
      </xdr:nvSpPr>
      <xdr:spPr>
        <a:xfrm>
          <a:off x="8829675" y="62674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0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1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2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3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22</xdr:row>
      <xdr:rowOff>0</xdr:rowOff>
    </xdr:from>
    <xdr:ext cx="0" cy="361950"/>
    <xdr:sp fLocksText="0">
      <xdr:nvSpPr>
        <xdr:cNvPr id="24" name="Text Box 6"/>
        <xdr:cNvSpPr txBox="1">
          <a:spLocks noChangeArrowheads="1"/>
        </xdr:cNvSpPr>
      </xdr:nvSpPr>
      <xdr:spPr>
        <a:xfrm>
          <a:off x="8829675" y="62674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2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2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3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3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4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5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56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5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68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7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8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8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9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95" name="Text Box 8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247650</xdr:rowOff>
    </xdr:from>
    <xdr:ext cx="0" cy="190500"/>
    <xdr:sp fLocksText="0">
      <xdr:nvSpPr>
        <xdr:cNvPr id="96" name="Text Box 9"/>
        <xdr:cNvSpPr txBox="1">
          <a:spLocks noChangeArrowheads="1"/>
        </xdr:cNvSpPr>
      </xdr:nvSpPr>
      <xdr:spPr>
        <a:xfrm>
          <a:off x="8829675" y="42672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10</xdr:row>
      <xdr:rowOff>0</xdr:rowOff>
    </xdr:from>
    <xdr:ext cx="0" cy="466725"/>
    <xdr:sp fLocksText="0">
      <xdr:nvSpPr>
        <xdr:cNvPr id="97" name="Text Box 6"/>
        <xdr:cNvSpPr txBox="1">
          <a:spLocks noChangeArrowheads="1"/>
        </xdr:cNvSpPr>
      </xdr:nvSpPr>
      <xdr:spPr>
        <a:xfrm>
          <a:off x="8829675" y="29908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12</xdr:row>
      <xdr:rowOff>0</xdr:rowOff>
    </xdr:from>
    <xdr:ext cx="0" cy="361950"/>
    <xdr:sp fLocksText="0">
      <xdr:nvSpPr>
        <xdr:cNvPr id="98" name="Text Box 6"/>
        <xdr:cNvSpPr txBox="1">
          <a:spLocks noChangeArrowheads="1"/>
        </xdr:cNvSpPr>
      </xdr:nvSpPr>
      <xdr:spPr>
        <a:xfrm>
          <a:off x="8829675" y="37623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99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0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13</xdr:row>
      <xdr:rowOff>0</xdr:rowOff>
    </xdr:from>
    <xdr:ext cx="0" cy="361950"/>
    <xdr:sp fLocksText="0">
      <xdr:nvSpPr>
        <xdr:cNvPr id="101" name="Text Box 6"/>
        <xdr:cNvSpPr txBox="1">
          <a:spLocks noChangeArrowheads="1"/>
        </xdr:cNvSpPr>
      </xdr:nvSpPr>
      <xdr:spPr>
        <a:xfrm>
          <a:off x="8829675" y="40195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0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0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0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11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18" name="Text Box 4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119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1" name="Text Box 7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2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23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609600" y="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2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4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35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3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4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7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58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5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6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0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71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7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4" name="Text Box 8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190500"/>
    <xdr:sp fLocksText="0">
      <xdr:nvSpPr>
        <xdr:cNvPr id="185" name="Text Box 9"/>
        <xdr:cNvSpPr txBox="1">
          <a:spLocks noChangeArrowheads="1"/>
        </xdr:cNvSpPr>
      </xdr:nvSpPr>
      <xdr:spPr>
        <a:xfrm>
          <a:off x="609600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7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8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89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0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1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2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3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4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5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0" cy="361950"/>
    <xdr:sp fLocksText="0">
      <xdr:nvSpPr>
        <xdr:cNvPr id="196" name="Text Box 6"/>
        <xdr:cNvSpPr txBox="1">
          <a:spLocks noChangeArrowheads="1"/>
        </xdr:cNvSpPr>
      </xdr:nvSpPr>
      <xdr:spPr>
        <a:xfrm>
          <a:off x="609600" y="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L78"/>
  <sheetViews>
    <sheetView view="pageBreakPreview" zoomScaleNormal="110" zoomScaleSheetLayoutView="100" zoomScalePageLayoutView="0" workbookViewId="0" topLeftCell="A16">
      <selection activeCell="I16" sqref="I16"/>
    </sheetView>
  </sheetViews>
  <sheetFormatPr defaultColWidth="9.140625" defaultRowHeight="15"/>
  <cols>
    <col min="1" max="1" width="38.57421875" style="181" customWidth="1"/>
    <col min="2" max="2" width="7.8515625" style="203" customWidth="1"/>
    <col min="3" max="3" width="11.57421875" style="181" customWidth="1"/>
    <col min="4" max="4" width="7.57421875" style="203" customWidth="1"/>
    <col min="5" max="5" width="11.57421875" style="181" customWidth="1"/>
    <col min="6" max="6" width="6.57421875" style="192" customWidth="1"/>
    <col min="7" max="7" width="11.57421875" style="193" customWidth="1"/>
    <col min="8" max="8" width="7.00390625" style="192" customWidth="1"/>
    <col min="9" max="9" width="11.7109375" style="193" customWidth="1"/>
    <col min="10" max="10" width="7.00390625" style="192" customWidth="1"/>
    <col min="11" max="11" width="12.57421875" style="181" customWidth="1"/>
    <col min="12" max="16384" width="9.00390625" style="181" customWidth="1"/>
  </cols>
  <sheetData>
    <row r="2" spans="1:11" ht="20.25">
      <c r="A2" s="595" t="s">
        <v>1143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4" ht="20.25">
      <c r="K4" s="62"/>
    </row>
    <row r="5" spans="9:11" ht="20.25">
      <c r="I5" s="427"/>
      <c r="K5" s="420" t="s">
        <v>1132</v>
      </c>
    </row>
    <row r="6" spans="1:12" ht="26.25">
      <c r="A6" s="605" t="s">
        <v>1141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180"/>
    </row>
    <row r="7" spans="1:12" ht="26.25" customHeight="1">
      <c r="A7" s="605" t="s">
        <v>529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180"/>
    </row>
    <row r="8" spans="1:12" ht="26.25" customHeight="1">
      <c r="A8" s="605" t="s">
        <v>1121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180"/>
    </row>
    <row r="9" spans="1:12" ht="26.25" customHeight="1">
      <c r="A9" s="606" t="s">
        <v>360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182"/>
    </row>
    <row r="10" spans="1:12" ht="26.25" customHeight="1">
      <c r="A10" s="428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182"/>
    </row>
    <row r="11" spans="1:11" s="183" customFormat="1" ht="20.25" customHeight="1">
      <c r="A11" s="596" t="s">
        <v>1127</v>
      </c>
      <c r="B11" s="598" t="s">
        <v>530</v>
      </c>
      <c r="C11" s="599"/>
      <c r="D11" s="598" t="s">
        <v>535</v>
      </c>
      <c r="E11" s="599"/>
      <c r="F11" s="600" t="s">
        <v>1123</v>
      </c>
      <c r="G11" s="601"/>
      <c r="H11" s="600" t="s">
        <v>1122</v>
      </c>
      <c r="I11" s="601"/>
      <c r="J11" s="598" t="s">
        <v>1209</v>
      </c>
      <c r="K11" s="599"/>
    </row>
    <row r="12" spans="1:11" s="183" customFormat="1" ht="23.25" customHeight="1">
      <c r="A12" s="597"/>
      <c r="B12" s="602" t="s">
        <v>531</v>
      </c>
      <c r="C12" s="198" t="s">
        <v>532</v>
      </c>
      <c r="D12" s="602" t="s">
        <v>531</v>
      </c>
      <c r="E12" s="198" t="s">
        <v>532</v>
      </c>
      <c r="F12" s="602" t="s">
        <v>531</v>
      </c>
      <c r="G12" s="198" t="s">
        <v>532</v>
      </c>
      <c r="H12" s="602" t="s">
        <v>531</v>
      </c>
      <c r="I12" s="198" t="s">
        <v>532</v>
      </c>
      <c r="J12" s="602" t="s">
        <v>531</v>
      </c>
      <c r="K12" s="198" t="s">
        <v>532</v>
      </c>
    </row>
    <row r="13" spans="1:11" s="183" customFormat="1" ht="20.25">
      <c r="A13" s="597"/>
      <c r="B13" s="603"/>
      <c r="C13" s="210" t="s">
        <v>533</v>
      </c>
      <c r="D13" s="603"/>
      <c r="E13" s="210" t="s">
        <v>533</v>
      </c>
      <c r="F13" s="603"/>
      <c r="G13" s="210" t="s">
        <v>533</v>
      </c>
      <c r="H13" s="603"/>
      <c r="I13" s="210" t="s">
        <v>533</v>
      </c>
      <c r="J13" s="603"/>
      <c r="K13" s="210" t="s">
        <v>533</v>
      </c>
    </row>
    <row r="14" spans="1:11" ht="20.25">
      <c r="A14" s="402" t="s">
        <v>1133</v>
      </c>
      <c r="B14" s="213"/>
      <c r="C14" s="214"/>
      <c r="D14" s="213"/>
      <c r="E14" s="215"/>
      <c r="F14" s="214"/>
      <c r="G14" s="214"/>
      <c r="H14" s="214"/>
      <c r="I14" s="214"/>
      <c r="J14" s="214"/>
      <c r="K14" s="216"/>
    </row>
    <row r="15" spans="1:11" ht="20.25">
      <c r="A15" s="392" t="s">
        <v>742</v>
      </c>
      <c r="B15" s="211">
        <v>46</v>
      </c>
      <c r="C15" s="212">
        <f>'1.1 อุตสาหกรรมโยธา ตัด ผ05ออก'!E702</f>
        <v>20806000</v>
      </c>
      <c r="D15" s="211">
        <v>54</v>
      </c>
      <c r="E15" s="212">
        <f>'1.1 อุตสาหกรรมโยธา ตัด ผ05ออก'!F702</f>
        <v>23090000</v>
      </c>
      <c r="F15" s="211">
        <v>68</v>
      </c>
      <c r="G15" s="212">
        <f>'1.1 อุตสาหกรรมโยธา ตัด ผ05ออก'!G702</f>
        <v>28630000</v>
      </c>
      <c r="H15" s="211">
        <v>79</v>
      </c>
      <c r="I15" s="212">
        <f>'1.1 อุตสาหกรรมโยธา ตัด ผ05ออก'!H702</f>
        <v>36381000</v>
      </c>
      <c r="J15" s="211">
        <f>SUM(B15+D15+F15+H15)</f>
        <v>247</v>
      </c>
      <c r="K15" s="217">
        <f>SUM(C15+G15+E15+I15)</f>
        <v>108907000</v>
      </c>
    </row>
    <row r="16" spans="1:11" ht="20.25">
      <c r="A16" s="195" t="s">
        <v>770</v>
      </c>
      <c r="B16" s="208">
        <v>8</v>
      </c>
      <c r="C16" s="209">
        <f>'1.2 เคหะและชุมชน'!E156</f>
        <v>2230000</v>
      </c>
      <c r="D16" s="208">
        <v>16</v>
      </c>
      <c r="E16" s="209">
        <f>'1.2 เคหะและชุมชน'!F156</f>
        <v>4700000</v>
      </c>
      <c r="F16" s="208">
        <v>17</v>
      </c>
      <c r="G16" s="209">
        <f>'1.2 เคหะและชุมชน'!G156</f>
        <v>5220000</v>
      </c>
      <c r="H16" s="208">
        <v>19</v>
      </c>
      <c r="I16" s="209">
        <f>'1.2 เคหะและชุมชน'!H156</f>
        <v>5800000</v>
      </c>
      <c r="J16" s="211">
        <f>SUM(B16+D16+F16+H16)</f>
        <v>60</v>
      </c>
      <c r="K16" s="230">
        <f>SUM(C16+G16+E16+I16)</f>
        <v>17950000</v>
      </c>
    </row>
    <row r="17" spans="1:11" s="185" customFormat="1" ht="21" thickBot="1">
      <c r="A17" s="184" t="s">
        <v>515</v>
      </c>
      <c r="B17" s="415">
        <f aca="true" t="shared" si="0" ref="B17:I17">SUM(B15:B16)</f>
        <v>54</v>
      </c>
      <c r="C17" s="416">
        <f t="shared" si="0"/>
        <v>23036000</v>
      </c>
      <c r="D17" s="415">
        <f t="shared" si="0"/>
        <v>70</v>
      </c>
      <c r="E17" s="416">
        <f t="shared" si="0"/>
        <v>27790000</v>
      </c>
      <c r="F17" s="415">
        <f t="shared" si="0"/>
        <v>85</v>
      </c>
      <c r="G17" s="416">
        <f t="shared" si="0"/>
        <v>33850000</v>
      </c>
      <c r="H17" s="415">
        <f t="shared" si="0"/>
        <v>98</v>
      </c>
      <c r="I17" s="416">
        <f t="shared" si="0"/>
        <v>42181000</v>
      </c>
      <c r="J17" s="406">
        <f>SUM(B17+D17+F17+H17)</f>
        <v>307</v>
      </c>
      <c r="K17" s="223">
        <f>SUM(C17+G17+E17+I17)</f>
        <v>126857000</v>
      </c>
    </row>
    <row r="18" spans="1:11" ht="21" thickTop="1">
      <c r="A18" s="404" t="s">
        <v>1134</v>
      </c>
      <c r="B18" s="410"/>
      <c r="C18" s="412"/>
      <c r="D18" s="413"/>
      <c r="E18" s="412"/>
      <c r="F18" s="291"/>
      <c r="G18" s="414"/>
      <c r="H18" s="291"/>
      <c r="I18" s="414"/>
      <c r="J18" s="410"/>
      <c r="K18" s="411"/>
    </row>
    <row r="19" spans="1:11" ht="20.25">
      <c r="A19" s="285" t="s">
        <v>781</v>
      </c>
      <c r="B19" s="218">
        <v>5</v>
      </c>
      <c r="C19" s="219">
        <v>190000</v>
      </c>
      <c r="D19" s="218">
        <v>5</v>
      </c>
      <c r="E19" s="219">
        <v>190000</v>
      </c>
      <c r="F19" s="290">
        <v>5</v>
      </c>
      <c r="G19" s="219">
        <v>190000</v>
      </c>
      <c r="H19" s="290">
        <v>5</v>
      </c>
      <c r="I19" s="219">
        <v>190000</v>
      </c>
      <c r="J19" s="394">
        <f>SUM(B19+D19+F19+H19)</f>
        <v>20</v>
      </c>
      <c r="K19" s="217">
        <f>SUM(C19+G19+E19+I19)</f>
        <v>760000</v>
      </c>
    </row>
    <row r="20" spans="1:11" s="185" customFormat="1" ht="21" thickBot="1">
      <c r="A20" s="184" t="s">
        <v>515</v>
      </c>
      <c r="B20" s="408">
        <f aca="true" t="shared" si="1" ref="B20:J20">SUM(B19)</f>
        <v>5</v>
      </c>
      <c r="C20" s="409">
        <f t="shared" si="1"/>
        <v>190000</v>
      </c>
      <c r="D20" s="408">
        <f t="shared" si="1"/>
        <v>5</v>
      </c>
      <c r="E20" s="409">
        <f t="shared" si="1"/>
        <v>190000</v>
      </c>
      <c r="F20" s="408">
        <f t="shared" si="1"/>
        <v>5</v>
      </c>
      <c r="G20" s="409">
        <f t="shared" si="1"/>
        <v>190000</v>
      </c>
      <c r="H20" s="408">
        <f t="shared" si="1"/>
        <v>5</v>
      </c>
      <c r="I20" s="409">
        <f t="shared" si="1"/>
        <v>190000</v>
      </c>
      <c r="J20" s="408">
        <f t="shared" si="1"/>
        <v>20</v>
      </c>
      <c r="K20" s="223">
        <f>SUM(C20+G20+E20+I20)</f>
        <v>760000</v>
      </c>
    </row>
    <row r="21" spans="1:11" s="242" customFormat="1" ht="21" thickTop="1">
      <c r="A21" s="188"/>
      <c r="B21" s="239"/>
      <c r="C21" s="240"/>
      <c r="D21" s="239"/>
      <c r="E21" s="240"/>
      <c r="F21" s="239"/>
      <c r="G21" s="240"/>
      <c r="H21" s="239"/>
      <c r="I21" s="240"/>
      <c r="J21" s="239"/>
      <c r="K21" s="241"/>
    </row>
    <row r="22" spans="1:11" s="242" customFormat="1" ht="20.25">
      <c r="A22" s="188"/>
      <c r="B22" s="239"/>
      <c r="C22" s="240"/>
      <c r="D22" s="239"/>
      <c r="E22" s="240"/>
      <c r="F22" s="239"/>
      <c r="G22" s="240"/>
      <c r="H22" s="239"/>
      <c r="I22" s="240"/>
      <c r="J22" s="239"/>
      <c r="K22" s="241"/>
    </row>
    <row r="23" spans="1:11" s="242" customFormat="1" ht="20.25">
      <c r="A23" s="188"/>
      <c r="B23" s="239"/>
      <c r="C23" s="240"/>
      <c r="D23" s="239"/>
      <c r="E23" s="240"/>
      <c r="F23" s="239"/>
      <c r="G23" s="240"/>
      <c r="H23" s="239"/>
      <c r="I23" s="240"/>
      <c r="J23" s="239"/>
      <c r="K23" s="241"/>
    </row>
    <row r="24" spans="1:11" s="242" customFormat="1" ht="20.25">
      <c r="A24" s="188"/>
      <c r="B24" s="239"/>
      <c r="C24" s="240"/>
      <c r="D24" s="239"/>
      <c r="E24" s="240"/>
      <c r="F24" s="239"/>
      <c r="G24" s="240"/>
      <c r="H24" s="239"/>
      <c r="I24" s="240"/>
      <c r="J24" s="239"/>
      <c r="K24" s="241"/>
    </row>
    <row r="25" spans="1:11" s="242" customFormat="1" ht="20.25">
      <c r="A25" s="595" t="s">
        <v>1144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</row>
    <row r="26" spans="1:11" s="242" customFormat="1" ht="20.25">
      <c r="A26" s="188"/>
      <c r="B26" s="239"/>
      <c r="C26" s="240"/>
      <c r="D26" s="239"/>
      <c r="E26" s="240"/>
      <c r="F26" s="239"/>
      <c r="G26" s="240"/>
      <c r="H26" s="239"/>
      <c r="I26" s="240"/>
      <c r="J26" s="239"/>
      <c r="K26" s="241"/>
    </row>
    <row r="27" spans="1:11" s="242" customFormat="1" ht="20.25">
      <c r="A27" s="188"/>
      <c r="B27" s="239"/>
      <c r="C27" s="240"/>
      <c r="D27" s="239"/>
      <c r="E27" s="240"/>
      <c r="F27" s="239"/>
      <c r="G27" s="240"/>
      <c r="H27" s="239"/>
      <c r="I27" s="240"/>
      <c r="J27" s="239"/>
      <c r="K27" s="420" t="s">
        <v>1132</v>
      </c>
    </row>
    <row r="28" ht="20.25">
      <c r="I28" s="181"/>
    </row>
    <row r="29" spans="1:11" s="242" customFormat="1" ht="20.25">
      <c r="A29" s="188"/>
      <c r="B29" s="239"/>
      <c r="C29" s="240"/>
      <c r="D29" s="239"/>
      <c r="E29" s="240"/>
      <c r="F29" s="239"/>
      <c r="G29" s="240"/>
      <c r="H29" s="239"/>
      <c r="I29" s="240"/>
      <c r="J29" s="239"/>
      <c r="K29" s="241"/>
    </row>
    <row r="30" spans="1:11" s="183" customFormat="1" ht="20.25" customHeight="1">
      <c r="A30" s="596" t="s">
        <v>1127</v>
      </c>
      <c r="B30" s="598" t="s">
        <v>530</v>
      </c>
      <c r="C30" s="599"/>
      <c r="D30" s="598" t="s">
        <v>535</v>
      </c>
      <c r="E30" s="599"/>
      <c r="F30" s="600" t="s">
        <v>1123</v>
      </c>
      <c r="G30" s="601"/>
      <c r="H30" s="600" t="s">
        <v>1122</v>
      </c>
      <c r="I30" s="601"/>
      <c r="J30" s="598" t="s">
        <v>1209</v>
      </c>
      <c r="K30" s="599"/>
    </row>
    <row r="31" spans="1:11" s="183" customFormat="1" ht="23.25" customHeight="1">
      <c r="A31" s="597"/>
      <c r="B31" s="602" t="s">
        <v>531</v>
      </c>
      <c r="C31" s="198" t="s">
        <v>532</v>
      </c>
      <c r="D31" s="602" t="s">
        <v>531</v>
      </c>
      <c r="E31" s="198" t="s">
        <v>532</v>
      </c>
      <c r="F31" s="602" t="s">
        <v>531</v>
      </c>
      <c r="G31" s="198" t="s">
        <v>532</v>
      </c>
      <c r="H31" s="602" t="s">
        <v>531</v>
      </c>
      <c r="I31" s="198" t="s">
        <v>532</v>
      </c>
      <c r="J31" s="602" t="s">
        <v>531</v>
      </c>
      <c r="K31" s="198" t="s">
        <v>532</v>
      </c>
    </row>
    <row r="32" spans="1:11" s="183" customFormat="1" ht="20.25">
      <c r="A32" s="607"/>
      <c r="B32" s="604"/>
      <c r="C32" s="199" t="s">
        <v>533</v>
      </c>
      <c r="D32" s="604"/>
      <c r="E32" s="199" t="s">
        <v>533</v>
      </c>
      <c r="F32" s="604"/>
      <c r="G32" s="199" t="s">
        <v>533</v>
      </c>
      <c r="H32" s="604"/>
      <c r="I32" s="199" t="s">
        <v>533</v>
      </c>
      <c r="J32" s="604"/>
      <c r="K32" s="199" t="s">
        <v>533</v>
      </c>
    </row>
    <row r="33" spans="1:11" ht="20.25">
      <c r="A33" s="403" t="s">
        <v>1135</v>
      </c>
      <c r="B33" s="205"/>
      <c r="C33" s="207"/>
      <c r="D33" s="205"/>
      <c r="E33" s="207"/>
      <c r="F33" s="201"/>
      <c r="G33" s="207"/>
      <c r="H33" s="201"/>
      <c r="I33" s="207"/>
      <c r="J33" s="201"/>
      <c r="K33" s="202"/>
    </row>
    <row r="34" spans="1:11" ht="20.25" customHeight="1">
      <c r="A34" s="238" t="s">
        <v>808</v>
      </c>
      <c r="B34" s="235">
        <v>2</v>
      </c>
      <c r="C34" s="236">
        <v>60000</v>
      </c>
      <c r="D34" s="235">
        <v>2</v>
      </c>
      <c r="E34" s="236">
        <v>60000</v>
      </c>
      <c r="F34" s="235">
        <v>2</v>
      </c>
      <c r="G34" s="236">
        <v>60000</v>
      </c>
      <c r="H34" s="235">
        <v>2</v>
      </c>
      <c r="I34" s="236">
        <v>60000</v>
      </c>
      <c r="J34" s="394">
        <f>SUM(B34+D34+F34+H34)</f>
        <v>8</v>
      </c>
      <c r="K34" s="217">
        <f aca="true" t="shared" si="2" ref="K34:K41">SUM(C34+G34+E34+I34)</f>
        <v>240000</v>
      </c>
    </row>
    <row r="35" spans="1:11" ht="23.25" customHeight="1">
      <c r="A35" s="231" t="s">
        <v>935</v>
      </c>
      <c r="B35" s="220">
        <v>1</v>
      </c>
      <c r="C35" s="221">
        <v>300000</v>
      </c>
      <c r="D35" s="220">
        <v>1</v>
      </c>
      <c r="E35" s="221">
        <v>300000</v>
      </c>
      <c r="F35" s="220">
        <v>1</v>
      </c>
      <c r="G35" s="221">
        <v>300000</v>
      </c>
      <c r="H35" s="220">
        <v>1</v>
      </c>
      <c r="I35" s="221">
        <v>300000</v>
      </c>
      <c r="J35" s="211">
        <f>SUM(B35+D35+F35+H35)</f>
        <v>4</v>
      </c>
      <c r="K35" s="217">
        <f t="shared" si="2"/>
        <v>1200000</v>
      </c>
    </row>
    <row r="36" spans="1:11" ht="21" customHeight="1">
      <c r="A36" s="231" t="s">
        <v>809</v>
      </c>
      <c r="B36" s="220">
        <v>13</v>
      </c>
      <c r="C36" s="221">
        <v>550000</v>
      </c>
      <c r="D36" s="220">
        <v>13</v>
      </c>
      <c r="E36" s="221">
        <v>550000</v>
      </c>
      <c r="F36" s="220">
        <v>13</v>
      </c>
      <c r="G36" s="221">
        <v>550000</v>
      </c>
      <c r="H36" s="220">
        <v>13</v>
      </c>
      <c r="I36" s="221">
        <v>550000</v>
      </c>
      <c r="J36" s="211">
        <f>SUM(B36+D36+F36+H36)</f>
        <v>52</v>
      </c>
      <c r="K36" s="230">
        <f t="shared" si="2"/>
        <v>2200000</v>
      </c>
    </row>
    <row r="37" spans="1:11" ht="20.25" customHeight="1">
      <c r="A37" s="231" t="s">
        <v>810</v>
      </c>
      <c r="B37" s="220">
        <v>2</v>
      </c>
      <c r="C37" s="221">
        <v>1409000</v>
      </c>
      <c r="D37" s="220">
        <v>2</v>
      </c>
      <c r="E37" s="221">
        <v>1409000</v>
      </c>
      <c r="F37" s="220">
        <v>2</v>
      </c>
      <c r="G37" s="221">
        <v>1409000</v>
      </c>
      <c r="H37" s="220">
        <v>2</v>
      </c>
      <c r="I37" s="221">
        <v>1409000</v>
      </c>
      <c r="J37" s="211">
        <f>SUM(B37+D37+F37+H37)</f>
        <v>8</v>
      </c>
      <c r="K37" s="230">
        <f t="shared" si="2"/>
        <v>5636000</v>
      </c>
    </row>
    <row r="38" spans="1:11" ht="20.25">
      <c r="A38" s="231" t="s">
        <v>812</v>
      </c>
      <c r="B38" s="220">
        <v>10</v>
      </c>
      <c r="C38" s="221">
        <v>310000</v>
      </c>
      <c r="D38" s="220">
        <v>10</v>
      </c>
      <c r="E38" s="221">
        <v>310000</v>
      </c>
      <c r="F38" s="220">
        <v>10</v>
      </c>
      <c r="G38" s="221">
        <v>310000</v>
      </c>
      <c r="H38" s="220">
        <v>10</v>
      </c>
      <c r="I38" s="221">
        <v>310000</v>
      </c>
      <c r="J38" s="211">
        <f>SUM(B38+D38+F38+H38)</f>
        <v>40</v>
      </c>
      <c r="K38" s="230">
        <f t="shared" si="2"/>
        <v>1240000</v>
      </c>
    </row>
    <row r="39" spans="1:11" ht="22.5" customHeight="1">
      <c r="A39" s="395" t="s">
        <v>813</v>
      </c>
      <c r="B39" s="220">
        <v>16</v>
      </c>
      <c r="C39" s="230">
        <v>653000</v>
      </c>
      <c r="D39" s="220">
        <v>16</v>
      </c>
      <c r="E39" s="230">
        <v>653000</v>
      </c>
      <c r="F39" s="220">
        <v>16</v>
      </c>
      <c r="G39" s="221">
        <v>653000</v>
      </c>
      <c r="H39" s="220">
        <v>16</v>
      </c>
      <c r="I39" s="221">
        <v>653000</v>
      </c>
      <c r="J39" s="204">
        <f aca="true" t="shared" si="3" ref="J39:J44">SUM(B39+D39+F39+H39)</f>
        <v>64</v>
      </c>
      <c r="K39" s="230">
        <f t="shared" si="2"/>
        <v>2612000</v>
      </c>
    </row>
    <row r="40" spans="1:11" ht="22.5" customHeight="1">
      <c r="A40" s="285" t="s">
        <v>827</v>
      </c>
      <c r="B40" s="224">
        <v>28</v>
      </c>
      <c r="C40" s="393">
        <v>2273000</v>
      </c>
      <c r="D40" s="224">
        <v>28</v>
      </c>
      <c r="E40" s="393">
        <v>2273000</v>
      </c>
      <c r="F40" s="224">
        <v>28</v>
      </c>
      <c r="G40" s="393">
        <v>2273000</v>
      </c>
      <c r="H40" s="224">
        <v>28</v>
      </c>
      <c r="I40" s="393">
        <v>2273000</v>
      </c>
      <c r="J40" s="211">
        <f t="shared" si="3"/>
        <v>112</v>
      </c>
      <c r="K40" s="217">
        <f t="shared" si="2"/>
        <v>9092000</v>
      </c>
    </row>
    <row r="41" spans="1:11" s="185" customFormat="1" ht="21" thickBot="1">
      <c r="A41" s="184" t="s">
        <v>515</v>
      </c>
      <c r="B41" s="408">
        <f aca="true" t="shared" si="4" ref="B41:I41">SUM(B34:B40)</f>
        <v>72</v>
      </c>
      <c r="C41" s="409">
        <f t="shared" si="4"/>
        <v>5555000</v>
      </c>
      <c r="D41" s="408">
        <f t="shared" si="4"/>
        <v>72</v>
      </c>
      <c r="E41" s="409">
        <f t="shared" si="4"/>
        <v>5555000</v>
      </c>
      <c r="F41" s="408">
        <f>SUM(F34:F40)</f>
        <v>72</v>
      </c>
      <c r="G41" s="409">
        <f t="shared" si="4"/>
        <v>5555000</v>
      </c>
      <c r="H41" s="408">
        <f>SUM(H34:H40)</f>
        <v>72</v>
      </c>
      <c r="I41" s="409">
        <f t="shared" si="4"/>
        <v>5555000</v>
      </c>
      <c r="J41" s="406">
        <f t="shared" si="3"/>
        <v>288</v>
      </c>
      <c r="K41" s="223">
        <f t="shared" si="2"/>
        <v>22220000</v>
      </c>
    </row>
    <row r="42" spans="1:11" ht="38.25" thickTop="1">
      <c r="A42" s="405" t="s">
        <v>1136</v>
      </c>
      <c r="B42" s="288"/>
      <c r="C42" s="397"/>
      <c r="D42" s="224"/>
      <c r="E42" s="397"/>
      <c r="F42" s="398"/>
      <c r="G42" s="397"/>
      <c r="H42" s="398"/>
      <c r="I42" s="397"/>
      <c r="J42" s="398"/>
      <c r="K42" s="228"/>
    </row>
    <row r="43" spans="1:11" ht="20.25">
      <c r="A43" s="238" t="s">
        <v>1126</v>
      </c>
      <c r="B43" s="224">
        <v>4</v>
      </c>
      <c r="C43" s="225">
        <f>'4.1ด้านสิ่งแวดล้อม'!E29</f>
        <v>390000</v>
      </c>
      <c r="D43" s="224">
        <v>4</v>
      </c>
      <c r="E43" s="225">
        <v>390000</v>
      </c>
      <c r="F43" s="224">
        <v>4</v>
      </c>
      <c r="G43" s="225">
        <v>390000</v>
      </c>
      <c r="H43" s="224">
        <v>4</v>
      </c>
      <c r="I43" s="225">
        <v>390000</v>
      </c>
      <c r="J43" s="211">
        <f t="shared" si="3"/>
        <v>16</v>
      </c>
      <c r="K43" s="217">
        <f>SUM(C43+G43+E43+I43)</f>
        <v>1560000</v>
      </c>
    </row>
    <row r="44" spans="1:11" ht="20.25">
      <c r="A44" s="238" t="s">
        <v>866</v>
      </c>
      <c r="B44" s="220">
        <v>1</v>
      </c>
      <c r="C44" s="221">
        <v>100000</v>
      </c>
      <c r="D44" s="220">
        <v>1</v>
      </c>
      <c r="E44" s="221">
        <v>100000</v>
      </c>
      <c r="F44" s="220">
        <v>1</v>
      </c>
      <c r="G44" s="221">
        <v>100000</v>
      </c>
      <c r="H44" s="220">
        <v>1</v>
      </c>
      <c r="I44" s="221">
        <v>100000</v>
      </c>
      <c r="J44" s="211">
        <f t="shared" si="3"/>
        <v>4</v>
      </c>
      <c r="K44" s="217">
        <f>SUM(C44+G44+E44+I44)</f>
        <v>400000</v>
      </c>
    </row>
    <row r="45" spans="1:11" s="185" customFormat="1" ht="21" thickBot="1">
      <c r="A45" s="407" t="s">
        <v>515</v>
      </c>
      <c r="B45" s="222">
        <f aca="true" t="shared" si="5" ref="B45:J45">SUM(B43:B44)</f>
        <v>5</v>
      </c>
      <c r="C45" s="223">
        <f t="shared" si="5"/>
        <v>490000</v>
      </c>
      <c r="D45" s="222">
        <f t="shared" si="5"/>
        <v>5</v>
      </c>
      <c r="E45" s="223">
        <f t="shared" si="5"/>
        <v>490000</v>
      </c>
      <c r="F45" s="222">
        <f t="shared" si="5"/>
        <v>5</v>
      </c>
      <c r="G45" s="223">
        <f t="shared" si="5"/>
        <v>490000</v>
      </c>
      <c r="H45" s="222">
        <f t="shared" si="5"/>
        <v>5</v>
      </c>
      <c r="I45" s="223">
        <f t="shared" si="5"/>
        <v>490000</v>
      </c>
      <c r="J45" s="222">
        <f t="shared" si="5"/>
        <v>20</v>
      </c>
      <c r="K45" s="223">
        <f>SUM(C45+G45+E45+I45)</f>
        <v>1960000</v>
      </c>
    </row>
    <row r="46" spans="1:11" s="242" customFormat="1" ht="21" thickTop="1">
      <c r="A46" s="243"/>
      <c r="B46" s="244"/>
      <c r="C46" s="245"/>
      <c r="D46" s="244"/>
      <c r="E46" s="245"/>
      <c r="F46" s="244"/>
      <c r="G46" s="245"/>
      <c r="H46" s="244"/>
      <c r="I46" s="245"/>
      <c r="J46" s="244"/>
      <c r="K46" s="246"/>
    </row>
    <row r="47" spans="1:11" s="242" customFormat="1" ht="20.25">
      <c r="A47" s="243"/>
      <c r="B47" s="244"/>
      <c r="C47" s="245"/>
      <c r="D47" s="244"/>
      <c r="E47" s="245"/>
      <c r="F47" s="244"/>
      <c r="G47" s="245"/>
      <c r="H47" s="244"/>
      <c r="I47" s="245"/>
      <c r="J47" s="244"/>
      <c r="K47" s="246"/>
    </row>
    <row r="48" spans="1:11" s="242" customFormat="1" ht="20.25">
      <c r="A48" s="243"/>
      <c r="B48" s="244"/>
      <c r="C48" s="245"/>
      <c r="D48" s="244"/>
      <c r="E48" s="245"/>
      <c r="F48" s="244"/>
      <c r="G48" s="245"/>
      <c r="H48" s="244"/>
      <c r="I48" s="245"/>
      <c r="J48" s="244"/>
      <c r="K48" s="246"/>
    </row>
    <row r="49" spans="1:11" s="242" customFormat="1" ht="20.25">
      <c r="A49" s="595" t="s">
        <v>1145</v>
      </c>
      <c r="B49" s="595"/>
      <c r="C49" s="595"/>
      <c r="D49" s="595"/>
      <c r="E49" s="595"/>
      <c r="F49" s="595"/>
      <c r="G49" s="595"/>
      <c r="H49" s="595"/>
      <c r="I49" s="595"/>
      <c r="J49" s="595"/>
      <c r="K49" s="595"/>
    </row>
    <row r="50" spans="1:11" s="242" customFormat="1" ht="20.25">
      <c r="A50" s="243"/>
      <c r="B50" s="244"/>
      <c r="C50" s="245"/>
      <c r="D50" s="244"/>
      <c r="E50" s="245"/>
      <c r="F50" s="244"/>
      <c r="G50" s="245"/>
      <c r="H50" s="244"/>
      <c r="I50" s="245"/>
      <c r="J50" s="244"/>
      <c r="K50" s="246"/>
    </row>
    <row r="51" spans="1:11" s="242" customFormat="1" ht="20.25">
      <c r="A51" s="243"/>
      <c r="B51" s="244"/>
      <c r="C51" s="245"/>
      <c r="D51" s="244"/>
      <c r="E51" s="245"/>
      <c r="F51" s="244"/>
      <c r="G51" s="245"/>
      <c r="H51" s="244"/>
      <c r="I51" s="245"/>
      <c r="J51" s="244"/>
      <c r="K51" s="420" t="s">
        <v>1132</v>
      </c>
    </row>
    <row r="52" ht="20.25">
      <c r="I52" s="181"/>
    </row>
    <row r="53" spans="1:11" s="242" customFormat="1" ht="20.25">
      <c r="A53" s="243"/>
      <c r="B53" s="244"/>
      <c r="C53" s="245"/>
      <c r="D53" s="244"/>
      <c r="E53" s="245"/>
      <c r="F53" s="244"/>
      <c r="G53" s="245"/>
      <c r="H53" s="244"/>
      <c r="I53" s="245"/>
      <c r="J53" s="244"/>
      <c r="K53" s="246"/>
    </row>
    <row r="54" spans="1:11" s="183" customFormat="1" ht="20.25" customHeight="1">
      <c r="A54" s="596" t="s">
        <v>1127</v>
      </c>
      <c r="B54" s="598" t="s">
        <v>530</v>
      </c>
      <c r="C54" s="599"/>
      <c r="D54" s="598" t="s">
        <v>535</v>
      </c>
      <c r="E54" s="599"/>
      <c r="F54" s="600" t="s">
        <v>1123</v>
      </c>
      <c r="G54" s="601"/>
      <c r="H54" s="600" t="s">
        <v>1122</v>
      </c>
      <c r="I54" s="601"/>
      <c r="J54" s="598" t="s">
        <v>1255</v>
      </c>
      <c r="K54" s="599"/>
    </row>
    <row r="55" spans="1:11" s="183" customFormat="1" ht="23.25" customHeight="1">
      <c r="A55" s="597"/>
      <c r="B55" s="602" t="s">
        <v>531</v>
      </c>
      <c r="C55" s="198" t="s">
        <v>532</v>
      </c>
      <c r="D55" s="602" t="s">
        <v>531</v>
      </c>
      <c r="E55" s="198" t="s">
        <v>532</v>
      </c>
      <c r="F55" s="602" t="s">
        <v>531</v>
      </c>
      <c r="G55" s="198" t="s">
        <v>532</v>
      </c>
      <c r="H55" s="602" t="s">
        <v>531</v>
      </c>
      <c r="I55" s="198" t="s">
        <v>532</v>
      </c>
      <c r="J55" s="602" t="s">
        <v>531</v>
      </c>
      <c r="K55" s="198" t="s">
        <v>532</v>
      </c>
    </row>
    <row r="56" spans="1:11" s="183" customFormat="1" ht="20.25">
      <c r="A56" s="597"/>
      <c r="B56" s="603"/>
      <c r="C56" s="210" t="s">
        <v>533</v>
      </c>
      <c r="D56" s="603"/>
      <c r="E56" s="210" t="s">
        <v>533</v>
      </c>
      <c r="F56" s="603"/>
      <c r="G56" s="210" t="s">
        <v>533</v>
      </c>
      <c r="H56" s="603"/>
      <c r="I56" s="210" t="s">
        <v>533</v>
      </c>
      <c r="J56" s="603"/>
      <c r="K56" s="210" t="s">
        <v>533</v>
      </c>
    </row>
    <row r="57" spans="1:11" ht="37.5">
      <c r="A57" s="402" t="s">
        <v>1128</v>
      </c>
      <c r="B57" s="247"/>
      <c r="C57" s="248"/>
      <c r="D57" s="226"/>
      <c r="E57" s="248"/>
      <c r="F57" s="249"/>
      <c r="G57" s="248"/>
      <c r="H57" s="249"/>
      <c r="I57" s="248"/>
      <c r="J57" s="249"/>
      <c r="K57" s="227"/>
    </row>
    <row r="58" spans="1:11" ht="20.25" customHeight="1">
      <c r="A58" s="238" t="s">
        <v>867</v>
      </c>
      <c r="B58" s="235">
        <v>24</v>
      </c>
      <c r="C58" s="236">
        <v>2585000</v>
      </c>
      <c r="D58" s="235">
        <v>24</v>
      </c>
      <c r="E58" s="236">
        <v>2585000</v>
      </c>
      <c r="F58" s="235">
        <v>24</v>
      </c>
      <c r="G58" s="236">
        <v>2585000</v>
      </c>
      <c r="H58" s="235">
        <v>24</v>
      </c>
      <c r="I58" s="236">
        <v>2585000</v>
      </c>
      <c r="J58" s="211">
        <f>SUM(B58+D58+F58+H58)</f>
        <v>96</v>
      </c>
      <c r="K58" s="217">
        <f>SUM(C58+G58+E58+I58)</f>
        <v>10340000</v>
      </c>
    </row>
    <row r="59" spans="1:11" ht="20.25">
      <c r="A59" s="231" t="s">
        <v>898</v>
      </c>
      <c r="B59" s="220">
        <v>4</v>
      </c>
      <c r="C59" s="221">
        <v>250000</v>
      </c>
      <c r="D59" s="220">
        <v>4</v>
      </c>
      <c r="E59" s="221">
        <v>250000</v>
      </c>
      <c r="F59" s="220">
        <v>4</v>
      </c>
      <c r="G59" s="221">
        <v>250000</v>
      </c>
      <c r="H59" s="220">
        <v>4</v>
      </c>
      <c r="I59" s="221">
        <v>250000</v>
      </c>
      <c r="J59" s="211">
        <f>SUM(B59+D59+F59+H59)</f>
        <v>16</v>
      </c>
      <c r="K59" s="217">
        <f>SUM(C59+G59+E59+I59)</f>
        <v>1000000</v>
      </c>
    </row>
    <row r="60" spans="1:11" ht="20.25" customHeight="1">
      <c r="A60" s="231" t="s">
        <v>1129</v>
      </c>
      <c r="B60" s="220">
        <v>7</v>
      </c>
      <c r="C60" s="221">
        <v>220000</v>
      </c>
      <c r="D60" s="220">
        <v>7</v>
      </c>
      <c r="E60" s="221">
        <v>220000</v>
      </c>
      <c r="F60" s="220">
        <v>7</v>
      </c>
      <c r="G60" s="221">
        <v>220000</v>
      </c>
      <c r="H60" s="220">
        <v>7</v>
      </c>
      <c r="I60" s="221">
        <v>220000</v>
      </c>
      <c r="J60" s="211">
        <f>SUM(B60+D60+F60+H60)</f>
        <v>28</v>
      </c>
      <c r="K60" s="217">
        <f>SUM(C60+G60+E60+I60)</f>
        <v>880000</v>
      </c>
    </row>
    <row r="61" spans="1:11" ht="37.5">
      <c r="A61" s="231" t="s">
        <v>1130</v>
      </c>
      <c r="B61" s="220">
        <v>6</v>
      </c>
      <c r="C61" s="221">
        <v>800000</v>
      </c>
      <c r="D61" s="220">
        <v>6</v>
      </c>
      <c r="E61" s="221">
        <v>800000</v>
      </c>
      <c r="F61" s="220">
        <v>6</v>
      </c>
      <c r="G61" s="221">
        <v>800000</v>
      </c>
      <c r="H61" s="220">
        <v>6</v>
      </c>
      <c r="I61" s="221">
        <v>800000</v>
      </c>
      <c r="J61" s="211">
        <f>SUM(B61+D61+F61+H61)</f>
        <v>24</v>
      </c>
      <c r="K61" s="217">
        <f>SUM(C61+G61+E61+I61)</f>
        <v>3200000</v>
      </c>
    </row>
    <row r="62" spans="1:11" s="186" customFormat="1" ht="20.25" thickBot="1">
      <c r="A62" s="232" t="s">
        <v>515</v>
      </c>
      <c r="B62" s="233">
        <f aca="true" t="shared" si="6" ref="B62:K62">SUM(B58:B61)</f>
        <v>41</v>
      </c>
      <c r="C62" s="234">
        <f t="shared" si="6"/>
        <v>3855000</v>
      </c>
      <c r="D62" s="233">
        <f t="shared" si="6"/>
        <v>41</v>
      </c>
      <c r="E62" s="234">
        <f t="shared" si="6"/>
        <v>3855000</v>
      </c>
      <c r="F62" s="233">
        <f>SUM(F58:F61)</f>
        <v>41</v>
      </c>
      <c r="G62" s="234">
        <f>SUM(G58:G61)</f>
        <v>3855000</v>
      </c>
      <c r="H62" s="233">
        <f t="shared" si="6"/>
        <v>41</v>
      </c>
      <c r="I62" s="234">
        <f t="shared" si="6"/>
        <v>3855000</v>
      </c>
      <c r="J62" s="233">
        <f t="shared" si="6"/>
        <v>164</v>
      </c>
      <c r="K62" s="234">
        <f t="shared" si="6"/>
        <v>15420000</v>
      </c>
    </row>
    <row r="63" spans="1:11" s="186" customFormat="1" ht="21" thickBot="1" thickTop="1">
      <c r="A63" s="187" t="s">
        <v>534</v>
      </c>
      <c r="B63" s="229">
        <f aca="true" t="shared" si="7" ref="B63:I63">SUM(B62+B45+B41+B20+B17)</f>
        <v>177</v>
      </c>
      <c r="C63" s="237">
        <f t="shared" si="7"/>
        <v>33126000</v>
      </c>
      <c r="D63" s="229">
        <f t="shared" si="7"/>
        <v>193</v>
      </c>
      <c r="E63" s="237">
        <f t="shared" si="7"/>
        <v>37880000</v>
      </c>
      <c r="F63" s="229">
        <f t="shared" si="7"/>
        <v>208</v>
      </c>
      <c r="G63" s="237">
        <f t="shared" si="7"/>
        <v>43940000</v>
      </c>
      <c r="H63" s="229">
        <f t="shared" si="7"/>
        <v>221</v>
      </c>
      <c r="I63" s="237">
        <f t="shared" si="7"/>
        <v>52271000</v>
      </c>
      <c r="J63" s="229">
        <f>SUM(B63+D63+H63)</f>
        <v>591</v>
      </c>
      <c r="K63" s="237">
        <f>SUM(K62+K45+K41+K20+K17)</f>
        <v>167217000</v>
      </c>
    </row>
    <row r="64" spans="1:11" s="399" customFormat="1" ht="20.25" thickTop="1">
      <c r="A64" s="188"/>
      <c r="B64" s="244"/>
      <c r="C64" s="246"/>
      <c r="D64" s="244"/>
      <c r="E64" s="246"/>
      <c r="F64" s="244"/>
      <c r="G64" s="246"/>
      <c r="H64" s="244"/>
      <c r="I64" s="246"/>
      <c r="J64" s="244"/>
      <c r="K64" s="396"/>
    </row>
    <row r="65" spans="1:11" s="399" customFormat="1" ht="19.5">
      <c r="A65" s="188"/>
      <c r="B65" s="244"/>
      <c r="C65" s="246"/>
      <c r="D65" s="244"/>
      <c r="E65" s="246"/>
      <c r="F65" s="244"/>
      <c r="G65" s="246"/>
      <c r="H65" s="244"/>
      <c r="I65" s="246"/>
      <c r="J65" s="244"/>
      <c r="K65" s="396"/>
    </row>
    <row r="66" spans="1:11" s="399" customFormat="1" ht="19.5">
      <c r="A66" s="188"/>
      <c r="B66" s="244"/>
      <c r="C66" s="246"/>
      <c r="D66" s="244"/>
      <c r="E66" s="246"/>
      <c r="F66" s="244"/>
      <c r="G66" s="246"/>
      <c r="H66" s="244"/>
      <c r="I66" s="246"/>
      <c r="J66" s="244"/>
      <c r="K66" s="396"/>
    </row>
    <row r="67" spans="1:11" s="399" customFormat="1" ht="19.5">
      <c r="A67" s="188"/>
      <c r="B67" s="244"/>
      <c r="C67" s="246"/>
      <c r="D67" s="244"/>
      <c r="E67" s="246"/>
      <c r="F67" s="244"/>
      <c r="G67" s="246"/>
      <c r="H67" s="244"/>
      <c r="I67" s="246"/>
      <c r="J67" s="244"/>
      <c r="K67" s="396"/>
    </row>
    <row r="68" spans="1:11" s="399" customFormat="1" ht="19.5">
      <c r="A68" s="188"/>
      <c r="B68" s="244"/>
      <c r="C68" s="246"/>
      <c r="D68" s="244"/>
      <c r="E68" s="246"/>
      <c r="F68" s="244"/>
      <c r="G68" s="246"/>
      <c r="H68" s="244"/>
      <c r="I68" s="246"/>
      <c r="J68" s="244"/>
      <c r="K68" s="396"/>
    </row>
    <row r="69" spans="1:11" s="399" customFormat="1" ht="19.5">
      <c r="A69" s="188"/>
      <c r="B69" s="244"/>
      <c r="C69" s="246"/>
      <c r="D69" s="244"/>
      <c r="E69" s="246"/>
      <c r="F69" s="244"/>
      <c r="G69" s="246"/>
      <c r="H69" s="244"/>
      <c r="I69" s="246"/>
      <c r="J69" s="244"/>
      <c r="K69" s="396"/>
    </row>
    <row r="70" spans="1:11" s="399" customFormat="1" ht="19.5">
      <c r="A70" s="188"/>
      <c r="B70" s="244"/>
      <c r="C70" s="246"/>
      <c r="D70" s="244"/>
      <c r="E70" s="246"/>
      <c r="F70" s="244"/>
      <c r="G70" s="246"/>
      <c r="H70" s="244"/>
      <c r="I70" s="246"/>
      <c r="J70" s="244"/>
      <c r="K70" s="396"/>
    </row>
    <row r="71" spans="1:11" s="399" customFormat="1" ht="19.5">
      <c r="A71" s="188"/>
      <c r="B71" s="244"/>
      <c r="C71" s="246"/>
      <c r="D71" s="244"/>
      <c r="E71" s="246"/>
      <c r="F71" s="244"/>
      <c r="G71" s="246"/>
      <c r="H71" s="244"/>
      <c r="I71" s="246"/>
      <c r="J71" s="244"/>
      <c r="K71" s="396"/>
    </row>
    <row r="72" spans="1:11" s="399" customFormat="1" ht="19.5">
      <c r="A72" s="188"/>
      <c r="B72" s="244"/>
      <c r="C72" s="246"/>
      <c r="D72" s="244"/>
      <c r="E72" s="246"/>
      <c r="F72" s="244"/>
      <c r="G72" s="246"/>
      <c r="H72" s="244"/>
      <c r="I72" s="246"/>
      <c r="J72" s="244"/>
      <c r="K72" s="396"/>
    </row>
    <row r="73" spans="3:11" ht="20.25">
      <c r="C73" s="193"/>
      <c r="E73" s="193"/>
      <c r="K73" s="194"/>
    </row>
    <row r="74" spans="3:11" ht="20.25">
      <c r="C74" s="193"/>
      <c r="E74" s="193"/>
      <c r="K74" s="194"/>
    </row>
    <row r="75" spans="3:11" ht="20.25">
      <c r="C75" s="193"/>
      <c r="E75" s="193"/>
      <c r="K75" s="194"/>
    </row>
    <row r="76" spans="3:11" ht="20.25">
      <c r="C76" s="193"/>
      <c r="E76" s="193"/>
      <c r="K76" s="194"/>
    </row>
    <row r="77" spans="3:11" ht="20.25">
      <c r="C77" s="193"/>
      <c r="D77" s="192"/>
      <c r="E77" s="193"/>
      <c r="K77" s="193"/>
    </row>
    <row r="78" spans="3:11" ht="20.25">
      <c r="C78" s="194"/>
      <c r="E78" s="194"/>
      <c r="K78" s="194"/>
    </row>
  </sheetData>
  <sheetProtection/>
  <mergeCells count="40">
    <mergeCell ref="B11:C11"/>
    <mergeCell ref="D11:E11"/>
    <mergeCell ref="F11:G11"/>
    <mergeCell ref="H11:I11"/>
    <mergeCell ref="J11:K11"/>
    <mergeCell ref="A30:A32"/>
    <mergeCell ref="B30:C30"/>
    <mergeCell ref="D30:E30"/>
    <mergeCell ref="F30:G30"/>
    <mergeCell ref="H30:I30"/>
    <mergeCell ref="A6:K6"/>
    <mergeCell ref="A7:K7"/>
    <mergeCell ref="A8:K8"/>
    <mergeCell ref="A9:K9"/>
    <mergeCell ref="A11:A13"/>
    <mergeCell ref="J55:J56"/>
    <mergeCell ref="B12:B13"/>
    <mergeCell ref="D12:D13"/>
    <mergeCell ref="F12:F13"/>
    <mergeCell ref="H12:H13"/>
    <mergeCell ref="D55:D56"/>
    <mergeCell ref="F55:F56"/>
    <mergeCell ref="H55:H56"/>
    <mergeCell ref="J12:J13"/>
    <mergeCell ref="J30:K30"/>
    <mergeCell ref="B31:B32"/>
    <mergeCell ref="D31:D32"/>
    <mergeCell ref="F31:F32"/>
    <mergeCell ref="H31:H32"/>
    <mergeCell ref="J31:J32"/>
    <mergeCell ref="A2:K2"/>
    <mergeCell ref="A25:K25"/>
    <mergeCell ref="A49:K49"/>
    <mergeCell ref="A54:A56"/>
    <mergeCell ref="B54:C54"/>
    <mergeCell ref="D54:E54"/>
    <mergeCell ref="F54:G54"/>
    <mergeCell ref="H54:I54"/>
    <mergeCell ref="J54:K54"/>
    <mergeCell ref="B55:B56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K83"/>
  <sheetViews>
    <sheetView view="pageBreakPreview" zoomScaleSheetLayoutView="100" zoomScalePageLayoutView="0" workbookViewId="0" topLeftCell="A55">
      <selection activeCell="E74" sqref="E74"/>
    </sheetView>
  </sheetViews>
  <sheetFormatPr defaultColWidth="9.140625" defaultRowHeight="15"/>
  <cols>
    <col min="1" max="1" width="3.8515625" style="3" customWidth="1"/>
    <col min="2" max="2" width="31.28125" style="3" customWidth="1"/>
    <col min="3" max="3" width="18.8515625" style="3" customWidth="1"/>
    <col min="4" max="4" width="11.421875" style="3" customWidth="1"/>
    <col min="5" max="5" width="9.28125" style="3" customWidth="1"/>
    <col min="6" max="6" width="9.28125" style="3" bestFit="1" customWidth="1"/>
    <col min="7" max="7" width="9.00390625" style="3" customWidth="1"/>
    <col min="8" max="8" width="9.140625" style="3" customWidth="1"/>
    <col min="9" max="9" width="8.7109375" style="3" customWidth="1"/>
    <col min="10" max="10" width="14.8515625" style="3" customWidth="1"/>
    <col min="11" max="11" width="8.7109375" style="3" customWidth="1"/>
    <col min="12" max="15" width="0" style="3" hidden="1" customWidth="1"/>
    <col min="16" max="16384" width="9.00390625" style="3" customWidth="1"/>
  </cols>
  <sheetData>
    <row r="2" spans="1:11" ht="18.75">
      <c r="A2" s="22"/>
      <c r="B2" s="22"/>
      <c r="C2" s="22"/>
      <c r="D2" s="22"/>
      <c r="E2" s="22"/>
      <c r="F2" s="22"/>
      <c r="G2" s="22"/>
      <c r="H2" s="22"/>
      <c r="I2" s="22"/>
      <c r="J2" s="419" t="s">
        <v>785</v>
      </c>
      <c r="K2" s="62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780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s="73" customFormat="1" ht="18.75">
      <c r="A6" s="648" t="s">
        <v>1235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97" customFormat="1" ht="18.75">
      <c r="A7" s="648" t="s">
        <v>1079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s="24" customFormat="1" ht="18.75">
      <c r="A8" s="73" t="s">
        <v>1100</v>
      </c>
      <c r="B8" s="3"/>
      <c r="C8" s="3"/>
      <c r="D8" s="4"/>
      <c r="E8" s="4"/>
      <c r="F8" s="4"/>
      <c r="G8" s="4"/>
      <c r="H8" s="4"/>
      <c r="J8" s="4"/>
      <c r="K8" s="30"/>
    </row>
    <row r="9" spans="1:11" s="24" customFormat="1" ht="18.75">
      <c r="A9" s="650" t="s">
        <v>809</v>
      </c>
      <c r="B9" s="650"/>
      <c r="C9" s="650"/>
      <c r="D9" s="650"/>
      <c r="E9" s="3"/>
      <c r="F9" s="3"/>
      <c r="G9" s="3"/>
      <c r="H9" s="3"/>
      <c r="I9" s="14"/>
      <c r="J9" s="3"/>
      <c r="K9" s="3"/>
    </row>
    <row r="10" spans="1:11" s="22" customFormat="1" ht="18.75">
      <c r="A10" s="638" t="s">
        <v>0</v>
      </c>
      <c r="B10" s="638" t="s">
        <v>1</v>
      </c>
      <c r="C10" s="638" t="s">
        <v>2</v>
      </c>
      <c r="D10" s="651" t="s">
        <v>936</v>
      </c>
      <c r="E10" s="641" t="s">
        <v>4</v>
      </c>
      <c r="F10" s="642"/>
      <c r="G10" s="642"/>
      <c r="H10" s="643"/>
      <c r="I10" s="74" t="s">
        <v>363</v>
      </c>
      <c r="J10" s="75" t="s">
        <v>5</v>
      </c>
      <c r="K10" s="644" t="s">
        <v>728</v>
      </c>
    </row>
    <row r="11" spans="1:11" s="22" customFormat="1" ht="18.75">
      <c r="A11" s="639"/>
      <c r="B11" s="639"/>
      <c r="C11" s="639"/>
      <c r="D11" s="652"/>
      <c r="E11" s="77">
        <v>2561</v>
      </c>
      <c r="F11" s="74">
        <v>2562</v>
      </c>
      <c r="G11" s="74">
        <v>2563</v>
      </c>
      <c r="H11" s="78">
        <v>2564</v>
      </c>
      <c r="I11" s="76" t="s">
        <v>364</v>
      </c>
      <c r="J11" s="79" t="s">
        <v>7</v>
      </c>
      <c r="K11" s="645"/>
    </row>
    <row r="12" spans="1:11" s="22" customFormat="1" ht="18.75">
      <c r="A12" s="640"/>
      <c r="B12" s="640"/>
      <c r="C12" s="640"/>
      <c r="D12" s="653"/>
      <c r="E12" s="81" t="s">
        <v>8</v>
      </c>
      <c r="F12" s="82" t="s">
        <v>8</v>
      </c>
      <c r="G12" s="82" t="s">
        <v>8</v>
      </c>
      <c r="H12" s="83" t="s">
        <v>8</v>
      </c>
      <c r="I12" s="82"/>
      <c r="J12" s="84"/>
      <c r="K12" s="646"/>
    </row>
    <row r="13" spans="1:11" s="22" customFormat="1" ht="18.75">
      <c r="A13" s="166">
        <v>1</v>
      </c>
      <c r="B13" s="3" t="s">
        <v>1267</v>
      </c>
      <c r="C13" s="19" t="s">
        <v>235</v>
      </c>
      <c r="D13" s="166" t="s">
        <v>399</v>
      </c>
      <c r="E13" s="294">
        <v>20000</v>
      </c>
      <c r="F13" s="335">
        <v>20000</v>
      </c>
      <c r="G13" s="335">
        <v>20000</v>
      </c>
      <c r="H13" s="335">
        <v>20000</v>
      </c>
      <c r="I13" s="20" t="s">
        <v>395</v>
      </c>
      <c r="J13" s="3" t="s">
        <v>23</v>
      </c>
      <c r="K13" s="166" t="s">
        <v>14</v>
      </c>
    </row>
    <row r="14" spans="1:11" s="22" customFormat="1" ht="18.75">
      <c r="A14" s="166"/>
      <c r="B14" s="3" t="s">
        <v>1268</v>
      </c>
      <c r="C14" s="19" t="s">
        <v>236</v>
      </c>
      <c r="D14" s="9" t="s">
        <v>26</v>
      </c>
      <c r="E14" s="166"/>
      <c r="F14" s="166"/>
      <c r="G14" s="166"/>
      <c r="H14" s="166"/>
      <c r="I14" s="19" t="s">
        <v>396</v>
      </c>
      <c r="J14" s="3" t="s">
        <v>942</v>
      </c>
      <c r="K14" s="19"/>
    </row>
    <row r="15" spans="1:11" s="22" customFormat="1" ht="18.75">
      <c r="A15" s="166"/>
      <c r="B15" s="3" t="s">
        <v>203</v>
      </c>
      <c r="C15" s="19"/>
      <c r="D15" s="9"/>
      <c r="E15" s="166"/>
      <c r="F15" s="166"/>
      <c r="G15" s="166"/>
      <c r="H15" s="166"/>
      <c r="I15" s="19" t="s">
        <v>397</v>
      </c>
      <c r="J15" s="3"/>
      <c r="K15" s="19"/>
    </row>
    <row r="16" spans="1:11" s="22" customFormat="1" ht="18.75">
      <c r="A16" s="165">
        <v>2</v>
      </c>
      <c r="B16" s="15" t="s">
        <v>276</v>
      </c>
      <c r="C16" s="15" t="s">
        <v>277</v>
      </c>
      <c r="D16" s="165" t="s">
        <v>399</v>
      </c>
      <c r="E16" s="85">
        <v>60000</v>
      </c>
      <c r="F16" s="85">
        <v>60000</v>
      </c>
      <c r="G16" s="85">
        <v>60000</v>
      </c>
      <c r="H16" s="85">
        <v>60000</v>
      </c>
      <c r="I16" s="17" t="s">
        <v>395</v>
      </c>
      <c r="J16" s="63" t="s">
        <v>23</v>
      </c>
      <c r="K16" s="165" t="s">
        <v>14</v>
      </c>
    </row>
    <row r="17" spans="1:11" s="22" customFormat="1" ht="18.75">
      <c r="A17" s="19"/>
      <c r="B17" s="19"/>
      <c r="C17" s="19" t="s">
        <v>278</v>
      </c>
      <c r="D17" s="354" t="s">
        <v>26</v>
      </c>
      <c r="E17" s="19"/>
      <c r="F17" s="19"/>
      <c r="G17" s="19"/>
      <c r="H17" s="19"/>
      <c r="I17" s="19" t="s">
        <v>396</v>
      </c>
      <c r="J17" s="22" t="s">
        <v>24</v>
      </c>
      <c r="K17" s="19"/>
    </row>
    <row r="18" spans="1:11" s="22" customFormat="1" ht="18.75">
      <c r="A18" s="12"/>
      <c r="B18" s="12"/>
      <c r="C18" s="12"/>
      <c r="D18" s="12"/>
      <c r="E18" s="12"/>
      <c r="F18" s="12"/>
      <c r="G18" s="12"/>
      <c r="H18" s="12"/>
      <c r="I18" s="12" t="s">
        <v>397</v>
      </c>
      <c r="J18" s="14" t="s">
        <v>25</v>
      </c>
      <c r="K18" s="12"/>
    </row>
    <row r="19" spans="1:11" s="22" customFormat="1" ht="18.75">
      <c r="A19" s="165">
        <v>3</v>
      </c>
      <c r="B19" s="63" t="s">
        <v>1269</v>
      </c>
      <c r="C19" s="15" t="s">
        <v>1291</v>
      </c>
      <c r="D19" s="165" t="s">
        <v>399</v>
      </c>
      <c r="E19" s="293">
        <v>60000</v>
      </c>
      <c r="F19" s="334">
        <v>60000</v>
      </c>
      <c r="G19" s="334">
        <v>60000</v>
      </c>
      <c r="H19" s="334">
        <v>60000</v>
      </c>
      <c r="I19" s="17" t="s">
        <v>395</v>
      </c>
      <c r="J19" s="63" t="s">
        <v>279</v>
      </c>
      <c r="K19" s="165" t="s">
        <v>14</v>
      </c>
    </row>
    <row r="20" spans="1:11" s="22" customFormat="1" ht="18.75">
      <c r="A20" s="166"/>
      <c r="C20" s="19" t="s">
        <v>1292</v>
      </c>
      <c r="D20" s="9" t="s">
        <v>26</v>
      </c>
      <c r="E20" s="166"/>
      <c r="G20" s="19"/>
      <c r="H20" s="19"/>
      <c r="I20" s="19" t="s">
        <v>396</v>
      </c>
      <c r="J20" s="22" t="s">
        <v>280</v>
      </c>
      <c r="K20" s="19"/>
    </row>
    <row r="21" spans="1:11" s="22" customFormat="1" ht="18.75">
      <c r="A21" s="167"/>
      <c r="B21" s="12"/>
      <c r="C21" s="12"/>
      <c r="D21" s="49"/>
      <c r="E21" s="295"/>
      <c r="F21" s="50"/>
      <c r="G21" s="51"/>
      <c r="H21" s="51"/>
      <c r="I21" s="12" t="s">
        <v>397</v>
      </c>
      <c r="J21" s="14" t="s">
        <v>281</v>
      </c>
      <c r="K21" s="12"/>
    </row>
    <row r="22" spans="1:11" s="22" customFormat="1" ht="18.75">
      <c r="A22" s="166">
        <v>4</v>
      </c>
      <c r="B22" s="3" t="s">
        <v>283</v>
      </c>
      <c r="C22" s="19" t="s">
        <v>285</v>
      </c>
      <c r="D22" s="166" t="s">
        <v>399</v>
      </c>
      <c r="E22" s="330">
        <v>20000</v>
      </c>
      <c r="F22" s="335">
        <v>20000</v>
      </c>
      <c r="G22" s="335">
        <v>20000</v>
      </c>
      <c r="H22" s="335">
        <v>20000</v>
      </c>
      <c r="I22" s="20" t="s">
        <v>395</v>
      </c>
      <c r="J22" s="3" t="s">
        <v>289</v>
      </c>
      <c r="K22" s="166" t="s">
        <v>14</v>
      </c>
    </row>
    <row r="23" spans="1:11" s="22" customFormat="1" ht="18.75">
      <c r="A23" s="166"/>
      <c r="B23" s="3" t="s">
        <v>284</v>
      </c>
      <c r="C23" s="19" t="s">
        <v>286</v>
      </c>
      <c r="D23" s="9" t="s">
        <v>26</v>
      </c>
      <c r="E23" s="166"/>
      <c r="F23" s="166"/>
      <c r="G23" s="166"/>
      <c r="H23" s="166"/>
      <c r="I23" s="19" t="s">
        <v>396</v>
      </c>
      <c r="J23" s="3" t="s">
        <v>290</v>
      </c>
      <c r="K23" s="19"/>
    </row>
    <row r="24" spans="1:11" s="22" customFormat="1" ht="18.75">
      <c r="A24" s="166"/>
      <c r="B24" s="19"/>
      <c r="C24" s="19" t="s">
        <v>287</v>
      </c>
      <c r="D24" s="31"/>
      <c r="E24" s="335"/>
      <c r="F24" s="335"/>
      <c r="G24" s="335"/>
      <c r="H24" s="335"/>
      <c r="I24" s="19" t="s">
        <v>397</v>
      </c>
      <c r="J24" s="22" t="s">
        <v>291</v>
      </c>
      <c r="K24" s="19"/>
    </row>
    <row r="25" spans="1:11" s="22" customFormat="1" ht="18.75">
      <c r="A25" s="167"/>
      <c r="B25" s="14"/>
      <c r="C25" s="12" t="s">
        <v>288</v>
      </c>
      <c r="D25" s="26"/>
      <c r="E25" s="167"/>
      <c r="F25" s="167"/>
      <c r="G25" s="167"/>
      <c r="H25" s="167"/>
      <c r="I25" s="27"/>
      <c r="J25" s="14"/>
      <c r="K25" s="167"/>
    </row>
    <row r="26" spans="1:11" ht="18.75">
      <c r="A26" s="595" t="s">
        <v>551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</row>
    <row r="28" spans="1:11" s="22" customFormat="1" ht="18.75">
      <c r="A28" s="337"/>
      <c r="E28" s="337"/>
      <c r="J28" s="419" t="s">
        <v>785</v>
      </c>
      <c r="K28" s="62"/>
    </row>
    <row r="29" spans="1:11" s="22" customFormat="1" ht="18.75">
      <c r="A29" s="73" t="s">
        <v>1100</v>
      </c>
      <c r="B29" s="3"/>
      <c r="C29" s="3"/>
      <c r="D29" s="4"/>
      <c r="E29" s="4"/>
      <c r="F29" s="4"/>
      <c r="G29" s="4"/>
      <c r="H29" s="4"/>
      <c r="I29" s="24"/>
      <c r="J29" s="4"/>
      <c r="K29" s="30"/>
    </row>
    <row r="30" spans="1:11" s="22" customFormat="1" ht="18.75">
      <c r="A30" s="650" t="s">
        <v>809</v>
      </c>
      <c r="B30" s="650"/>
      <c r="C30" s="650"/>
      <c r="D30" s="3"/>
      <c r="E30" s="3"/>
      <c r="F30" s="3"/>
      <c r="G30" s="3"/>
      <c r="H30" s="3"/>
      <c r="I30" s="14"/>
      <c r="J30" s="3"/>
      <c r="K30" s="3"/>
    </row>
    <row r="31" spans="1:11" s="22" customFormat="1" ht="18.75">
      <c r="A31" s="638" t="s">
        <v>0</v>
      </c>
      <c r="B31" s="638" t="s">
        <v>1</v>
      </c>
      <c r="C31" s="638" t="s">
        <v>2</v>
      </c>
      <c r="D31" s="651" t="s">
        <v>936</v>
      </c>
      <c r="E31" s="641" t="s">
        <v>4</v>
      </c>
      <c r="F31" s="642"/>
      <c r="G31" s="642"/>
      <c r="H31" s="643"/>
      <c r="I31" s="74" t="s">
        <v>363</v>
      </c>
      <c r="J31" s="75" t="s">
        <v>5</v>
      </c>
      <c r="K31" s="644" t="s">
        <v>728</v>
      </c>
    </row>
    <row r="32" spans="1:11" s="22" customFormat="1" ht="18.75">
      <c r="A32" s="639"/>
      <c r="B32" s="639"/>
      <c r="C32" s="639"/>
      <c r="D32" s="652"/>
      <c r="E32" s="77">
        <v>2561</v>
      </c>
      <c r="F32" s="74">
        <v>2562</v>
      </c>
      <c r="G32" s="74">
        <v>2563</v>
      </c>
      <c r="H32" s="78">
        <v>2564</v>
      </c>
      <c r="I32" s="76" t="s">
        <v>364</v>
      </c>
      <c r="J32" s="79" t="s">
        <v>7</v>
      </c>
      <c r="K32" s="645"/>
    </row>
    <row r="33" spans="1:11" s="22" customFormat="1" ht="18.75">
      <c r="A33" s="640"/>
      <c r="B33" s="640"/>
      <c r="C33" s="640"/>
      <c r="D33" s="653"/>
      <c r="E33" s="81" t="s">
        <v>8</v>
      </c>
      <c r="F33" s="82" t="s">
        <v>8</v>
      </c>
      <c r="G33" s="82" t="s">
        <v>8</v>
      </c>
      <c r="H33" s="83" t="s">
        <v>8</v>
      </c>
      <c r="I33" s="82"/>
      <c r="J33" s="84"/>
      <c r="K33" s="646"/>
    </row>
    <row r="34" spans="1:11" s="22" customFormat="1" ht="18.75">
      <c r="A34" s="165">
        <v>5</v>
      </c>
      <c r="B34" s="63" t="s">
        <v>348</v>
      </c>
      <c r="C34" s="15" t="s">
        <v>716</v>
      </c>
      <c r="D34" s="165" t="s">
        <v>939</v>
      </c>
      <c r="E34" s="316">
        <v>50000</v>
      </c>
      <c r="F34" s="334">
        <v>50000</v>
      </c>
      <c r="G34" s="334">
        <v>50000</v>
      </c>
      <c r="H34" s="334">
        <v>50000</v>
      </c>
      <c r="I34" s="17" t="s">
        <v>395</v>
      </c>
      <c r="J34" s="28" t="s">
        <v>351</v>
      </c>
      <c r="K34" s="165" t="s">
        <v>14</v>
      </c>
    </row>
    <row r="35" spans="1:11" s="22" customFormat="1" ht="18.75">
      <c r="A35" s="166"/>
      <c r="B35" s="22" t="s">
        <v>349</v>
      </c>
      <c r="C35" s="19" t="s">
        <v>940</v>
      </c>
      <c r="D35" s="9" t="s">
        <v>367</v>
      </c>
      <c r="E35" s="166"/>
      <c r="F35" s="166"/>
      <c r="G35" s="166"/>
      <c r="H35" s="166"/>
      <c r="I35" s="19" t="s">
        <v>396</v>
      </c>
      <c r="J35" s="22" t="s">
        <v>352</v>
      </c>
      <c r="K35" s="19"/>
    </row>
    <row r="36" spans="1:11" s="22" customFormat="1" ht="18.75">
      <c r="A36" s="166"/>
      <c r="B36" s="19" t="s">
        <v>350</v>
      </c>
      <c r="C36" s="19" t="s">
        <v>941</v>
      </c>
      <c r="D36" s="166" t="s">
        <v>937</v>
      </c>
      <c r="E36" s="294"/>
      <c r="F36" s="335"/>
      <c r="G36" s="335"/>
      <c r="H36" s="335"/>
      <c r="I36" s="19" t="s">
        <v>397</v>
      </c>
      <c r="J36" s="3" t="s">
        <v>353</v>
      </c>
      <c r="K36" s="19"/>
    </row>
    <row r="37" spans="1:11" ht="18.75">
      <c r="A37" s="167"/>
      <c r="B37" s="14"/>
      <c r="C37" s="12" t="s">
        <v>354</v>
      </c>
      <c r="D37" s="26" t="s">
        <v>938</v>
      </c>
      <c r="E37" s="167"/>
      <c r="F37" s="167"/>
      <c r="G37" s="167"/>
      <c r="H37" s="167"/>
      <c r="I37" s="12"/>
      <c r="J37" s="14" t="s">
        <v>354</v>
      </c>
      <c r="K37" s="167"/>
    </row>
    <row r="38" spans="1:11" ht="18.75">
      <c r="A38" s="165">
        <v>6</v>
      </c>
      <c r="B38" s="15" t="s">
        <v>407</v>
      </c>
      <c r="C38" s="15" t="s">
        <v>408</v>
      </c>
      <c r="D38" s="7" t="s">
        <v>37</v>
      </c>
      <c r="E38" s="85">
        <v>50000</v>
      </c>
      <c r="F38" s="85">
        <v>50000</v>
      </c>
      <c r="G38" s="85">
        <v>50000</v>
      </c>
      <c r="H38" s="85">
        <v>50000</v>
      </c>
      <c r="I38" s="15" t="s">
        <v>417</v>
      </c>
      <c r="J38" s="63" t="s">
        <v>410</v>
      </c>
      <c r="K38" s="165" t="s">
        <v>14</v>
      </c>
    </row>
    <row r="39" spans="1:11" ht="18.75">
      <c r="A39" s="19"/>
      <c r="B39" s="19"/>
      <c r="C39" s="19" t="s">
        <v>409</v>
      </c>
      <c r="D39" s="296" t="s">
        <v>400</v>
      </c>
      <c r="E39" s="19"/>
      <c r="F39" s="19"/>
      <c r="G39" s="19"/>
      <c r="H39" s="19"/>
      <c r="I39" s="19" t="s">
        <v>397</v>
      </c>
      <c r="J39" s="22" t="s">
        <v>411</v>
      </c>
      <c r="K39" s="19"/>
    </row>
    <row r="40" spans="1:11" s="22" customFormat="1" ht="18.75">
      <c r="A40" s="19"/>
      <c r="B40" s="12"/>
      <c r="C40" s="12"/>
      <c r="D40" s="12"/>
      <c r="E40" s="12"/>
      <c r="F40" s="12"/>
      <c r="G40" s="12"/>
      <c r="H40" s="12"/>
      <c r="I40" s="12"/>
      <c r="J40" s="14" t="s">
        <v>412</v>
      </c>
      <c r="K40" s="12"/>
    </row>
    <row r="41" spans="1:11" s="22" customFormat="1" ht="18.75">
      <c r="A41" s="165">
        <v>7</v>
      </c>
      <c r="B41" s="15" t="s">
        <v>413</v>
      </c>
      <c r="C41" s="15" t="s">
        <v>408</v>
      </c>
      <c r="D41" s="7" t="s">
        <v>37</v>
      </c>
      <c r="E41" s="85">
        <v>50000</v>
      </c>
      <c r="F41" s="85">
        <v>50000</v>
      </c>
      <c r="G41" s="85">
        <v>50000</v>
      </c>
      <c r="H41" s="85">
        <v>50000</v>
      </c>
      <c r="I41" s="15" t="s">
        <v>417</v>
      </c>
      <c r="J41" s="63" t="s">
        <v>410</v>
      </c>
      <c r="K41" s="165" t="s">
        <v>14</v>
      </c>
    </row>
    <row r="42" spans="1:11" s="22" customFormat="1" ht="18.75">
      <c r="A42" s="166"/>
      <c r="C42" s="19" t="s">
        <v>409</v>
      </c>
      <c r="D42" s="296" t="s">
        <v>400</v>
      </c>
      <c r="E42" s="34"/>
      <c r="F42" s="34"/>
      <c r="G42" s="34"/>
      <c r="H42" s="34"/>
      <c r="I42" s="19" t="s">
        <v>397</v>
      </c>
      <c r="J42" s="22" t="s">
        <v>411</v>
      </c>
      <c r="K42" s="19"/>
    </row>
    <row r="43" spans="1:11" s="22" customFormat="1" ht="18.75">
      <c r="A43" s="166"/>
      <c r="B43" s="3"/>
      <c r="C43" s="19"/>
      <c r="D43" s="166"/>
      <c r="E43" s="34"/>
      <c r="F43" s="34"/>
      <c r="G43" s="34"/>
      <c r="H43" s="34"/>
      <c r="I43" s="19"/>
      <c r="J43" s="3" t="s">
        <v>412</v>
      </c>
      <c r="K43" s="19"/>
    </row>
    <row r="44" spans="1:11" s="22" customFormat="1" ht="18.75">
      <c r="A44" s="165">
        <v>8</v>
      </c>
      <c r="B44" s="63" t="s">
        <v>414</v>
      </c>
      <c r="C44" s="15" t="s">
        <v>408</v>
      </c>
      <c r="D44" s="7" t="s">
        <v>37</v>
      </c>
      <c r="E44" s="85">
        <v>50000</v>
      </c>
      <c r="F44" s="85">
        <v>50000</v>
      </c>
      <c r="G44" s="85">
        <v>50000</v>
      </c>
      <c r="H44" s="85">
        <v>50000</v>
      </c>
      <c r="I44" s="15" t="s">
        <v>417</v>
      </c>
      <c r="J44" s="63" t="s">
        <v>410</v>
      </c>
      <c r="K44" s="165" t="s">
        <v>14</v>
      </c>
    </row>
    <row r="45" spans="1:11" s="22" customFormat="1" ht="18.75">
      <c r="A45" s="166"/>
      <c r="B45" s="22" t="s">
        <v>415</v>
      </c>
      <c r="C45" s="19" t="s">
        <v>409</v>
      </c>
      <c r="D45" s="296" t="s">
        <v>400</v>
      </c>
      <c r="E45" s="34"/>
      <c r="F45" s="34"/>
      <c r="G45" s="34"/>
      <c r="H45" s="34"/>
      <c r="I45" s="19" t="s">
        <v>397</v>
      </c>
      <c r="J45" s="22" t="s">
        <v>411</v>
      </c>
      <c r="K45" s="19"/>
    </row>
    <row r="46" spans="1:11" s="22" customFormat="1" ht="18.75">
      <c r="A46" s="166"/>
      <c r="B46" s="19"/>
      <c r="C46" s="19"/>
      <c r="D46" s="166"/>
      <c r="E46" s="34"/>
      <c r="F46" s="34"/>
      <c r="G46" s="34"/>
      <c r="H46" s="34"/>
      <c r="I46" s="19"/>
      <c r="J46" s="3" t="s">
        <v>412</v>
      </c>
      <c r="K46" s="19"/>
    </row>
    <row r="47" spans="1:11" s="22" customFormat="1" ht="18.75">
      <c r="A47" s="165">
        <v>9</v>
      </c>
      <c r="B47" s="58" t="s">
        <v>490</v>
      </c>
      <c r="C47" s="15" t="s">
        <v>408</v>
      </c>
      <c r="D47" s="7" t="s">
        <v>37</v>
      </c>
      <c r="E47" s="85">
        <v>50000</v>
      </c>
      <c r="F47" s="85">
        <v>50000</v>
      </c>
      <c r="G47" s="85">
        <v>50000</v>
      </c>
      <c r="H47" s="85">
        <v>50000</v>
      </c>
      <c r="I47" s="15" t="s">
        <v>417</v>
      </c>
      <c r="J47" s="63" t="s">
        <v>410</v>
      </c>
      <c r="K47" s="165" t="s">
        <v>14</v>
      </c>
    </row>
    <row r="48" spans="1:11" s="22" customFormat="1" ht="18.75">
      <c r="A48" s="167"/>
      <c r="B48" s="159"/>
      <c r="C48" s="12" t="s">
        <v>409</v>
      </c>
      <c r="D48" s="26" t="s">
        <v>400</v>
      </c>
      <c r="E48" s="98"/>
      <c r="F48" s="98"/>
      <c r="G48" s="98"/>
      <c r="H48" s="98"/>
      <c r="I48" s="12" t="s">
        <v>397</v>
      </c>
      <c r="J48" s="353" t="s">
        <v>492</v>
      </c>
      <c r="K48" s="12"/>
    </row>
    <row r="49" spans="1:11" s="22" customFormat="1" ht="18.75">
      <c r="A49" s="165">
        <v>10</v>
      </c>
      <c r="B49" s="15" t="s">
        <v>464</v>
      </c>
      <c r="C49" s="15" t="s">
        <v>408</v>
      </c>
      <c r="D49" s="7" t="s">
        <v>37</v>
      </c>
      <c r="E49" s="85">
        <v>20000</v>
      </c>
      <c r="F49" s="85">
        <v>20000</v>
      </c>
      <c r="G49" s="85">
        <v>20000</v>
      </c>
      <c r="H49" s="85">
        <v>20000</v>
      </c>
      <c r="I49" s="15" t="s">
        <v>417</v>
      </c>
      <c r="J49" s="63" t="s">
        <v>410</v>
      </c>
      <c r="K49" s="165" t="s">
        <v>14</v>
      </c>
    </row>
    <row r="50" spans="1:11" s="22" customFormat="1" ht="18.75">
      <c r="A50" s="167"/>
      <c r="B50" s="12" t="s">
        <v>119</v>
      </c>
      <c r="C50" s="12" t="s">
        <v>465</v>
      </c>
      <c r="D50" s="26" t="s">
        <v>400</v>
      </c>
      <c r="E50" s="98"/>
      <c r="F50" s="98"/>
      <c r="G50" s="98"/>
      <c r="H50" s="98"/>
      <c r="I50" s="12" t="s">
        <v>397</v>
      </c>
      <c r="J50" s="14" t="s">
        <v>412</v>
      </c>
      <c r="K50" s="12"/>
    </row>
    <row r="51" spans="1:8" s="22" customFormat="1" ht="18.75">
      <c r="A51" s="374"/>
      <c r="D51" s="374"/>
      <c r="E51" s="95"/>
      <c r="F51" s="95"/>
      <c r="G51" s="95"/>
      <c r="H51" s="95"/>
    </row>
    <row r="52" spans="1:11" s="22" customFormat="1" ht="18.75">
      <c r="A52" s="595" t="s">
        <v>552</v>
      </c>
      <c r="B52" s="595"/>
      <c r="C52" s="595"/>
      <c r="D52" s="595"/>
      <c r="E52" s="595"/>
      <c r="F52" s="595"/>
      <c r="G52" s="595"/>
      <c r="H52" s="595"/>
      <c r="I52" s="595"/>
      <c r="J52" s="595"/>
      <c r="K52" s="595"/>
    </row>
    <row r="54" spans="1:11" s="22" customFormat="1" ht="18.75">
      <c r="A54" s="374"/>
      <c r="E54" s="374"/>
      <c r="J54" s="419" t="s">
        <v>785</v>
      </c>
      <c r="K54" s="62"/>
    </row>
    <row r="55" spans="1:11" s="22" customFormat="1" ht="18.75">
      <c r="A55" s="73" t="s">
        <v>1100</v>
      </c>
      <c r="B55" s="3"/>
      <c r="C55" s="3"/>
      <c r="D55" s="4"/>
      <c r="E55" s="4"/>
      <c r="F55" s="4"/>
      <c r="G55" s="4"/>
      <c r="H55" s="4"/>
      <c r="I55" s="24"/>
      <c r="J55" s="4"/>
      <c r="K55" s="30"/>
    </row>
    <row r="56" spans="1:11" s="22" customFormat="1" ht="18.75">
      <c r="A56" s="650" t="s">
        <v>809</v>
      </c>
      <c r="B56" s="650"/>
      <c r="C56" s="650"/>
      <c r="D56" s="3"/>
      <c r="E56" s="3"/>
      <c r="F56" s="3"/>
      <c r="G56" s="3"/>
      <c r="H56" s="3"/>
      <c r="I56" s="14"/>
      <c r="J56" s="3"/>
      <c r="K56" s="3"/>
    </row>
    <row r="57" spans="1:11" s="22" customFormat="1" ht="18.75">
      <c r="A57" s="638" t="s">
        <v>0</v>
      </c>
      <c r="B57" s="638" t="s">
        <v>1</v>
      </c>
      <c r="C57" s="638" t="s">
        <v>2</v>
      </c>
      <c r="D57" s="651" t="s">
        <v>936</v>
      </c>
      <c r="E57" s="641" t="s">
        <v>4</v>
      </c>
      <c r="F57" s="642"/>
      <c r="G57" s="642"/>
      <c r="H57" s="643"/>
      <c r="I57" s="74" t="s">
        <v>363</v>
      </c>
      <c r="J57" s="75" t="s">
        <v>5</v>
      </c>
      <c r="K57" s="644" t="s">
        <v>728</v>
      </c>
    </row>
    <row r="58" spans="1:11" s="22" customFormat="1" ht="18.75">
      <c r="A58" s="639"/>
      <c r="B58" s="639"/>
      <c r="C58" s="639"/>
      <c r="D58" s="652"/>
      <c r="E58" s="77">
        <v>2561</v>
      </c>
      <c r="F58" s="74">
        <v>2562</v>
      </c>
      <c r="G58" s="74">
        <v>2563</v>
      </c>
      <c r="H58" s="78">
        <v>2564</v>
      </c>
      <c r="I58" s="76" t="s">
        <v>364</v>
      </c>
      <c r="J58" s="350" t="s">
        <v>7</v>
      </c>
      <c r="K58" s="645"/>
    </row>
    <row r="59" spans="1:11" s="22" customFormat="1" ht="18.75">
      <c r="A59" s="640"/>
      <c r="B59" s="640"/>
      <c r="C59" s="640"/>
      <c r="D59" s="653"/>
      <c r="E59" s="81" t="s">
        <v>8</v>
      </c>
      <c r="F59" s="82" t="s">
        <v>8</v>
      </c>
      <c r="G59" s="82" t="s">
        <v>8</v>
      </c>
      <c r="H59" s="83" t="s">
        <v>8</v>
      </c>
      <c r="I59" s="82"/>
      <c r="J59" s="84"/>
      <c r="K59" s="646"/>
    </row>
    <row r="60" spans="1:11" s="22" customFormat="1" ht="18.75">
      <c r="A60" s="165">
        <v>11</v>
      </c>
      <c r="B60" s="15" t="s">
        <v>700</v>
      </c>
      <c r="C60" s="15" t="s">
        <v>408</v>
      </c>
      <c r="D60" s="7" t="s">
        <v>37</v>
      </c>
      <c r="E60" s="85">
        <v>20000</v>
      </c>
      <c r="F60" s="85">
        <v>20000</v>
      </c>
      <c r="G60" s="85">
        <v>20000</v>
      </c>
      <c r="H60" s="85">
        <v>20000</v>
      </c>
      <c r="I60" s="15" t="s">
        <v>417</v>
      </c>
      <c r="J60" s="63" t="s">
        <v>410</v>
      </c>
      <c r="K60" s="165" t="s">
        <v>14</v>
      </c>
    </row>
    <row r="61" spans="1:11" s="22" customFormat="1" ht="18.75">
      <c r="A61" s="166"/>
      <c r="B61" s="19" t="s">
        <v>702</v>
      </c>
      <c r="C61" s="19" t="s">
        <v>465</v>
      </c>
      <c r="D61" s="296" t="s">
        <v>400</v>
      </c>
      <c r="E61" s="34"/>
      <c r="F61" s="42"/>
      <c r="G61" s="42"/>
      <c r="H61" s="34"/>
      <c r="I61" s="19" t="s">
        <v>397</v>
      </c>
      <c r="J61" s="22" t="s">
        <v>411</v>
      </c>
      <c r="K61" s="19"/>
    </row>
    <row r="62" spans="1:11" s="22" customFormat="1" ht="18.75">
      <c r="A62" s="167"/>
      <c r="B62" s="12" t="s">
        <v>701</v>
      </c>
      <c r="C62" s="12"/>
      <c r="D62" s="167"/>
      <c r="E62" s="98"/>
      <c r="F62" s="99"/>
      <c r="G62" s="99"/>
      <c r="H62" s="98"/>
      <c r="I62" s="12"/>
      <c r="J62" s="14" t="s">
        <v>412</v>
      </c>
      <c r="K62" s="12"/>
    </row>
    <row r="63" spans="1:11" ht="18.75">
      <c r="A63" s="6">
        <v>12</v>
      </c>
      <c r="B63" s="63" t="s">
        <v>708</v>
      </c>
      <c r="C63" s="15" t="s">
        <v>376</v>
      </c>
      <c r="D63" s="7" t="s">
        <v>378</v>
      </c>
      <c r="E63" s="85">
        <v>50000</v>
      </c>
      <c r="F63" s="66">
        <v>50000</v>
      </c>
      <c r="G63" s="85">
        <v>50000</v>
      </c>
      <c r="H63" s="85">
        <v>50000</v>
      </c>
      <c r="I63" s="43" t="s">
        <v>374</v>
      </c>
      <c r="J63" s="63" t="s">
        <v>379</v>
      </c>
      <c r="K63" s="6" t="s">
        <v>14</v>
      </c>
    </row>
    <row r="64" spans="1:11" ht="18.75">
      <c r="A64" s="8"/>
      <c r="B64" s="3" t="s">
        <v>709</v>
      </c>
      <c r="C64" s="19" t="s">
        <v>377</v>
      </c>
      <c r="D64" s="11"/>
      <c r="E64" s="34"/>
      <c r="F64" s="95"/>
      <c r="G64" s="34"/>
      <c r="H64" s="34"/>
      <c r="I64" s="8" t="s">
        <v>375</v>
      </c>
      <c r="J64" s="22" t="s">
        <v>380</v>
      </c>
      <c r="K64" s="8"/>
    </row>
    <row r="65" spans="1:11" ht="18.75">
      <c r="A65" s="8"/>
      <c r="C65" s="19"/>
      <c r="D65" s="16"/>
      <c r="E65" s="34"/>
      <c r="F65" s="32"/>
      <c r="G65" s="34"/>
      <c r="H65" s="34"/>
      <c r="I65" s="8" t="s">
        <v>1</v>
      </c>
      <c r="J65" s="3" t="s">
        <v>381</v>
      </c>
      <c r="K65" s="19"/>
    </row>
    <row r="66" spans="1:11" ht="18.75">
      <c r="A66" s="8"/>
      <c r="C66" s="19"/>
      <c r="D66" s="9"/>
      <c r="E66" s="34"/>
      <c r="F66" s="95"/>
      <c r="G66" s="34"/>
      <c r="H66" s="34"/>
      <c r="I66" s="19"/>
      <c r="J66" s="3" t="s">
        <v>382</v>
      </c>
      <c r="K66" s="8"/>
    </row>
    <row r="67" spans="1:11" ht="18.75">
      <c r="A67" s="6">
        <v>13</v>
      </c>
      <c r="B67" s="63" t="s">
        <v>711</v>
      </c>
      <c r="C67" s="15" t="s">
        <v>376</v>
      </c>
      <c r="D67" s="7" t="s">
        <v>378</v>
      </c>
      <c r="E67" s="85">
        <v>50000</v>
      </c>
      <c r="F67" s="66">
        <v>50000</v>
      </c>
      <c r="G67" s="85">
        <v>50000</v>
      </c>
      <c r="H67" s="85">
        <v>50000</v>
      </c>
      <c r="I67" s="43" t="s">
        <v>374</v>
      </c>
      <c r="J67" s="63" t="s">
        <v>379</v>
      </c>
      <c r="K67" s="6" t="s">
        <v>14</v>
      </c>
    </row>
    <row r="68" spans="1:11" ht="18.75">
      <c r="A68" s="8"/>
      <c r="B68" s="22" t="s">
        <v>710</v>
      </c>
      <c r="C68" s="19" t="s">
        <v>377</v>
      </c>
      <c r="D68" s="71"/>
      <c r="E68" s="19"/>
      <c r="F68" s="22"/>
      <c r="G68" s="19"/>
      <c r="H68" s="19"/>
      <c r="I68" s="8" t="s">
        <v>375</v>
      </c>
      <c r="J68" s="22" t="s">
        <v>380</v>
      </c>
      <c r="K68" s="8"/>
    </row>
    <row r="69" spans="1:11" ht="18.75">
      <c r="A69" s="8"/>
      <c r="C69" s="19"/>
      <c r="D69" s="16"/>
      <c r="E69" s="19"/>
      <c r="G69" s="19"/>
      <c r="H69" s="19"/>
      <c r="I69" s="8" t="s">
        <v>1</v>
      </c>
      <c r="J69" s="3" t="s">
        <v>381</v>
      </c>
      <c r="K69" s="19"/>
    </row>
    <row r="70" spans="1:11" ht="18.75">
      <c r="A70" s="167"/>
      <c r="B70" s="14"/>
      <c r="C70" s="12"/>
      <c r="D70" s="355"/>
      <c r="E70" s="12"/>
      <c r="F70" s="14"/>
      <c r="G70" s="12"/>
      <c r="H70" s="12"/>
      <c r="I70" s="12"/>
      <c r="J70" s="27" t="s">
        <v>382</v>
      </c>
      <c r="K70" s="167"/>
    </row>
    <row r="71" spans="1:10" s="22" customFormat="1" ht="18.75">
      <c r="A71" s="337"/>
      <c r="D71" s="337"/>
      <c r="E71" s="95"/>
      <c r="F71" s="95"/>
      <c r="G71" s="95"/>
      <c r="H71" s="95"/>
      <c r="J71" s="69"/>
    </row>
    <row r="72" spans="1:10" s="22" customFormat="1" ht="18.75">
      <c r="A72" s="377"/>
      <c r="D72" s="377"/>
      <c r="E72" s="95"/>
      <c r="F72" s="95"/>
      <c r="G72" s="95"/>
      <c r="H72" s="95"/>
      <c r="J72" s="69"/>
    </row>
    <row r="73" spans="1:10" s="22" customFormat="1" ht="18.75">
      <c r="A73" s="377"/>
      <c r="D73" s="377"/>
      <c r="E73" s="95"/>
      <c r="F73" s="95"/>
      <c r="G73" s="95"/>
      <c r="H73" s="95"/>
      <c r="J73" s="69"/>
    </row>
    <row r="74" spans="1:10" s="22" customFormat="1" ht="18.75">
      <c r="A74" s="377"/>
      <c r="D74" s="377"/>
      <c r="E74" s="95"/>
      <c r="F74" s="95"/>
      <c r="G74" s="95"/>
      <c r="H74" s="95"/>
      <c r="J74" s="69"/>
    </row>
    <row r="75" spans="1:10" s="22" customFormat="1" ht="18.75">
      <c r="A75" s="377"/>
      <c r="D75" s="377"/>
      <c r="E75" s="95"/>
      <c r="F75" s="95"/>
      <c r="G75" s="95"/>
      <c r="H75" s="95"/>
      <c r="J75" s="69"/>
    </row>
    <row r="76" spans="1:10" s="22" customFormat="1" ht="18.75">
      <c r="A76" s="377"/>
      <c r="D76" s="377"/>
      <c r="E76" s="95"/>
      <c r="F76" s="95"/>
      <c r="G76" s="95"/>
      <c r="H76" s="95"/>
      <c r="J76" s="69"/>
    </row>
    <row r="77" spans="1:11" s="22" customFormat="1" ht="18.75">
      <c r="A77" s="595" t="s">
        <v>1176</v>
      </c>
      <c r="B77" s="595"/>
      <c r="C77" s="595"/>
      <c r="D77" s="595"/>
      <c r="E77" s="595"/>
      <c r="F77" s="595"/>
      <c r="G77" s="595"/>
      <c r="H77" s="595"/>
      <c r="I77" s="595"/>
      <c r="J77" s="595"/>
      <c r="K77" s="595"/>
    </row>
    <row r="78" spans="1:10" s="22" customFormat="1" ht="18.75">
      <c r="A78" s="377"/>
      <c r="D78" s="377"/>
      <c r="E78" s="95"/>
      <c r="F78" s="95"/>
      <c r="G78" s="95"/>
      <c r="H78" s="95"/>
      <c r="J78" s="69"/>
    </row>
    <row r="79" spans="1:10" s="22" customFormat="1" ht="18.75">
      <c r="A79" s="377"/>
      <c r="D79" s="377"/>
      <c r="E79" s="95"/>
      <c r="F79" s="95"/>
      <c r="G79" s="95"/>
      <c r="H79" s="95"/>
      <c r="J79" s="69"/>
    </row>
    <row r="80" spans="1:11" s="22" customFormat="1" ht="18.75">
      <c r="A80" s="296"/>
      <c r="D80" s="296"/>
      <c r="E80" s="296"/>
      <c r="K80" s="62"/>
    </row>
    <row r="81" spans="1:8" s="22" customFormat="1" ht="18.75">
      <c r="A81" s="331"/>
      <c r="D81" s="331"/>
      <c r="E81" s="95"/>
      <c r="F81" s="95"/>
      <c r="G81" s="95"/>
      <c r="H81" s="95"/>
    </row>
    <row r="82" spans="1:8" s="22" customFormat="1" ht="18.75">
      <c r="A82" s="377"/>
      <c r="D82" s="377"/>
      <c r="E82" s="95"/>
      <c r="F82" s="95"/>
      <c r="G82" s="95"/>
      <c r="H82" s="95"/>
    </row>
    <row r="83" spans="1:11" s="22" customFormat="1" ht="18.75">
      <c r="A83" s="296"/>
      <c r="C83" s="22" t="s">
        <v>521</v>
      </c>
      <c r="D83" s="296"/>
      <c r="E83" s="179">
        <f>SUM(E13+E16+E19+E22+E34+E38+E41+E44+E47+E49+E60+E63+E67)</f>
        <v>550000</v>
      </c>
      <c r="F83" s="179">
        <f>SUM(F13+F16+F19+F22+F34+F38+F41+F44+F47+F49+F60+F63+F67)</f>
        <v>550000</v>
      </c>
      <c r="G83" s="179">
        <f>SUM(G13+G16+G19+G22+G34+G38+G41+G44+G47+G49+G60+G63+G67)</f>
        <v>550000</v>
      </c>
      <c r="H83" s="179">
        <f>SUM(H13+H16+H19+H22+H34+H38+H41+H44+H47+H49+H60+H63+H67)</f>
        <v>550000</v>
      </c>
      <c r="K83" s="296"/>
    </row>
  </sheetData>
  <sheetProtection/>
  <mergeCells count="29">
    <mergeCell ref="C31:C33"/>
    <mergeCell ref="E31:H31"/>
    <mergeCell ref="K57:K59"/>
    <mergeCell ref="A56:C56"/>
    <mergeCell ref="A57:A59"/>
    <mergeCell ref="B57:B59"/>
    <mergeCell ref="C57:C59"/>
    <mergeCell ref="D57:D59"/>
    <mergeCell ref="E57:H57"/>
    <mergeCell ref="B10:B12"/>
    <mergeCell ref="C10:C12"/>
    <mergeCell ref="E10:H10"/>
    <mergeCell ref="D31:D33"/>
    <mergeCell ref="D10:D12"/>
    <mergeCell ref="K31:K33"/>
    <mergeCell ref="K10:K12"/>
    <mergeCell ref="A30:C30"/>
    <mergeCell ref="A31:A33"/>
    <mergeCell ref="B31:B33"/>
    <mergeCell ref="A26:K26"/>
    <mergeCell ref="A77:K77"/>
    <mergeCell ref="A6:K6"/>
    <mergeCell ref="A7:K7"/>
    <mergeCell ref="A3:K3"/>
    <mergeCell ref="A4:K4"/>
    <mergeCell ref="A5:K5"/>
    <mergeCell ref="A52:K52"/>
    <mergeCell ref="A9:D9"/>
    <mergeCell ref="A10:A12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"/>
  <sheetViews>
    <sheetView view="pageBreakPreview" zoomScaleSheetLayoutView="100" zoomScalePageLayoutView="0" workbookViewId="0" topLeftCell="A7">
      <selection activeCell="F19" sqref="F19"/>
    </sheetView>
  </sheetViews>
  <sheetFormatPr defaultColWidth="9.140625" defaultRowHeight="15"/>
  <cols>
    <col min="1" max="1" width="3.8515625" style="3" customWidth="1"/>
    <col min="2" max="2" width="26.28125" style="3" customWidth="1"/>
    <col min="3" max="3" width="16.8515625" style="3" customWidth="1"/>
    <col min="4" max="4" width="11.140625" style="3" customWidth="1"/>
    <col min="5" max="5" width="10.7109375" style="3" customWidth="1"/>
    <col min="6" max="6" width="10.8515625" style="3" customWidth="1"/>
    <col min="7" max="7" width="10.57421875" style="3" customWidth="1"/>
    <col min="8" max="8" width="10.8515625" style="3" customWidth="1"/>
    <col min="9" max="9" width="8.7109375" style="3" customWidth="1"/>
    <col min="10" max="10" width="15.00390625" style="3" customWidth="1"/>
    <col min="11" max="11" width="9.421875" style="3" customWidth="1"/>
    <col min="12" max="15" width="0" style="3" hidden="1" customWidth="1"/>
    <col min="16" max="16384" width="9.00390625" style="3" customWidth="1"/>
  </cols>
  <sheetData>
    <row r="1" spans="1:8" s="22" customFormat="1" ht="18.75">
      <c r="A1" s="296"/>
      <c r="D1" s="296"/>
      <c r="E1" s="95"/>
      <c r="F1" s="95"/>
      <c r="G1" s="95"/>
      <c r="H1" s="95"/>
    </row>
    <row r="3" spans="1:11" s="22" customFormat="1" ht="18.75">
      <c r="A3" s="337"/>
      <c r="D3" s="337"/>
      <c r="E3" s="337"/>
      <c r="J3" s="419" t="s">
        <v>785</v>
      </c>
      <c r="K3" s="62"/>
    </row>
    <row r="4" spans="1:11" ht="18.75">
      <c r="A4" s="647" t="s">
        <v>361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780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ht="18.75">
      <c r="A6" s="647" t="s">
        <v>362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</row>
    <row r="7" spans="1:11" s="73" customFormat="1" ht="18.75">
      <c r="A7" s="648" t="s">
        <v>1235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s="97" customFormat="1" ht="18.75">
      <c r="A8" s="648" t="s">
        <v>1079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</row>
    <row r="9" spans="1:11" s="106" customFormat="1" ht="18.75">
      <c r="A9" s="73" t="s">
        <v>1100</v>
      </c>
      <c r="B9" s="103"/>
      <c r="C9" s="103"/>
      <c r="D9" s="104"/>
      <c r="E9" s="104"/>
      <c r="F9" s="104"/>
      <c r="G9" s="104"/>
      <c r="H9" s="104"/>
      <c r="I9" s="104"/>
      <c r="J9" s="104"/>
      <c r="K9" s="105"/>
    </row>
    <row r="10" spans="1:11" s="106" customFormat="1" ht="18.75">
      <c r="A10" s="656" t="s">
        <v>810</v>
      </c>
      <c r="B10" s="656"/>
      <c r="C10" s="656"/>
      <c r="D10" s="656"/>
      <c r="E10" s="103"/>
      <c r="F10" s="103"/>
      <c r="G10" s="103"/>
      <c r="H10" s="103"/>
      <c r="I10" s="103"/>
      <c r="J10" s="103"/>
      <c r="K10" s="103"/>
    </row>
    <row r="11" spans="1:11" s="109" customFormat="1" ht="18.75">
      <c r="A11" s="610" t="s">
        <v>0</v>
      </c>
      <c r="B11" s="610" t="s">
        <v>1</v>
      </c>
      <c r="C11" s="610" t="s">
        <v>2</v>
      </c>
      <c r="D11" s="107" t="s">
        <v>3</v>
      </c>
      <c r="E11" s="628" t="s">
        <v>4</v>
      </c>
      <c r="F11" s="629"/>
      <c r="G11" s="629"/>
      <c r="H11" s="630"/>
      <c r="I11" s="107" t="s">
        <v>363</v>
      </c>
      <c r="J11" s="108" t="s">
        <v>5</v>
      </c>
      <c r="K11" s="644" t="s">
        <v>728</v>
      </c>
    </row>
    <row r="12" spans="1:11" s="109" customFormat="1" ht="18.75">
      <c r="A12" s="654"/>
      <c r="B12" s="654"/>
      <c r="C12" s="654"/>
      <c r="D12" s="110" t="s">
        <v>1271</v>
      </c>
      <c r="E12" s="111">
        <v>2561</v>
      </c>
      <c r="F12" s="342">
        <v>2562</v>
      </c>
      <c r="G12" s="107">
        <v>2563</v>
      </c>
      <c r="H12" s="112">
        <v>2564</v>
      </c>
      <c r="I12" s="110" t="s">
        <v>364</v>
      </c>
      <c r="J12" s="113" t="s">
        <v>7</v>
      </c>
      <c r="K12" s="645"/>
    </row>
    <row r="13" spans="1:11" s="109" customFormat="1" ht="18.75">
      <c r="A13" s="655"/>
      <c r="B13" s="655"/>
      <c r="C13" s="655"/>
      <c r="D13" s="117" t="s">
        <v>1272</v>
      </c>
      <c r="E13" s="115" t="s">
        <v>8</v>
      </c>
      <c r="F13" s="115" t="s">
        <v>8</v>
      </c>
      <c r="G13" s="117" t="s">
        <v>8</v>
      </c>
      <c r="H13" s="116" t="s">
        <v>8</v>
      </c>
      <c r="I13" s="117"/>
      <c r="J13" s="118"/>
      <c r="K13" s="646"/>
    </row>
    <row r="14" spans="1:11" s="109" customFormat="1" ht="18" customHeight="1">
      <c r="A14" s="124">
        <v>1</v>
      </c>
      <c r="B14" s="103" t="s">
        <v>712</v>
      </c>
      <c r="C14" s="125" t="s">
        <v>32</v>
      </c>
      <c r="D14" s="128" t="s">
        <v>1270</v>
      </c>
      <c r="E14" s="129">
        <v>20000</v>
      </c>
      <c r="F14" s="130">
        <v>20000</v>
      </c>
      <c r="G14" s="123">
        <v>20000</v>
      </c>
      <c r="H14" s="123">
        <v>20000</v>
      </c>
      <c r="I14" s="123" t="s">
        <v>395</v>
      </c>
      <c r="J14" s="109" t="s">
        <v>34</v>
      </c>
      <c r="K14" s="127" t="s">
        <v>525</v>
      </c>
    </row>
    <row r="15" spans="1:11" s="109" customFormat="1" ht="18.75">
      <c r="A15" s="124"/>
      <c r="B15" s="103"/>
      <c r="C15" s="125" t="s">
        <v>33</v>
      </c>
      <c r="D15" s="126" t="s">
        <v>29</v>
      </c>
      <c r="E15" s="124"/>
      <c r="F15" s="103"/>
      <c r="G15" s="125"/>
      <c r="H15" s="125"/>
      <c r="I15" s="125" t="s">
        <v>396</v>
      </c>
      <c r="J15" s="103" t="s">
        <v>26</v>
      </c>
      <c r="K15" s="124" t="s">
        <v>667</v>
      </c>
    </row>
    <row r="16" spans="1:11" s="109" customFormat="1" ht="18.75">
      <c r="A16" s="131"/>
      <c r="B16" s="132"/>
      <c r="C16" s="133"/>
      <c r="D16" s="136"/>
      <c r="E16" s="137"/>
      <c r="F16" s="138"/>
      <c r="G16" s="139"/>
      <c r="H16" s="139"/>
      <c r="I16" s="133" t="s">
        <v>397</v>
      </c>
      <c r="J16" s="132"/>
      <c r="K16" s="133"/>
    </row>
    <row r="17" spans="1:11" s="22" customFormat="1" ht="18.75">
      <c r="A17" s="165">
        <v>2</v>
      </c>
      <c r="B17" s="63" t="s">
        <v>799</v>
      </c>
      <c r="C17" s="15" t="s">
        <v>51</v>
      </c>
      <c r="D17" s="165" t="s">
        <v>37</v>
      </c>
      <c r="E17" s="298">
        <v>1300000</v>
      </c>
      <c r="F17" s="59">
        <v>1300000</v>
      </c>
      <c r="G17" s="17">
        <v>1300000</v>
      </c>
      <c r="H17" s="17">
        <v>1300000</v>
      </c>
      <c r="I17" s="293" t="s">
        <v>417</v>
      </c>
      <c r="J17" s="63" t="s">
        <v>38</v>
      </c>
      <c r="K17" s="165" t="s">
        <v>516</v>
      </c>
    </row>
    <row r="18" spans="1:11" s="22" customFormat="1" ht="18.75">
      <c r="A18" s="166"/>
      <c r="B18" s="3" t="s">
        <v>1293</v>
      </c>
      <c r="C18" s="19" t="s">
        <v>720</v>
      </c>
      <c r="D18" s="296" t="s">
        <v>29</v>
      </c>
      <c r="E18" s="37"/>
      <c r="F18" s="21"/>
      <c r="G18" s="20"/>
      <c r="H18" s="38"/>
      <c r="I18" s="19" t="s">
        <v>397</v>
      </c>
      <c r="J18" s="22" t="s">
        <v>39</v>
      </c>
      <c r="K18" s="166" t="s">
        <v>385</v>
      </c>
    </row>
    <row r="19" spans="1:11" s="22" customFormat="1" ht="18.75">
      <c r="A19" s="166"/>
      <c r="B19" s="3" t="s">
        <v>29</v>
      </c>
      <c r="C19" s="19" t="s">
        <v>52</v>
      </c>
      <c r="D19" s="296"/>
      <c r="E19" s="294"/>
      <c r="F19" s="52"/>
      <c r="G19" s="336"/>
      <c r="H19" s="294"/>
      <c r="I19" s="294"/>
      <c r="J19" s="3"/>
      <c r="K19" s="19"/>
    </row>
    <row r="20" spans="1:11" s="22" customFormat="1" ht="18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="22" customFormat="1" ht="18.75"/>
    <row r="22" s="22" customFormat="1" ht="18.75"/>
    <row r="23" s="22" customFormat="1" ht="18.75"/>
    <row r="24" s="22" customFormat="1" ht="18.75"/>
    <row r="25" spans="1:11" s="22" customFormat="1" ht="18.75">
      <c r="A25" s="595" t="s">
        <v>553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</row>
    <row r="26" s="22" customFormat="1" ht="18.75"/>
    <row r="27" s="22" customFormat="1" ht="18.75"/>
    <row r="28" s="22" customFormat="1" ht="18.75"/>
    <row r="29" s="22" customFormat="1" ht="18.75"/>
    <row r="30" s="22" customFormat="1" ht="18.75"/>
    <row r="31" s="22" customFormat="1" ht="18.75"/>
    <row r="32" spans="1:5" s="22" customFormat="1" ht="18.75">
      <c r="A32" s="296"/>
      <c r="E32" s="296"/>
    </row>
    <row r="33" spans="1:11" s="22" customFormat="1" ht="18.75">
      <c r="A33" s="296"/>
      <c r="C33" s="22" t="s">
        <v>522</v>
      </c>
      <c r="D33" s="296"/>
      <c r="E33" s="179">
        <f>SUM(E14:E17)</f>
        <v>1320000</v>
      </c>
      <c r="F33" s="179">
        <f>SUM(F14:F17)</f>
        <v>1320000</v>
      </c>
      <c r="G33" s="179">
        <f>SUM(G14:G17)</f>
        <v>1320000</v>
      </c>
      <c r="H33" s="179">
        <f>SUM(H14:H17)</f>
        <v>1320000</v>
      </c>
      <c r="K33" s="296"/>
    </row>
  </sheetData>
  <sheetProtection/>
  <mergeCells count="12">
    <mergeCell ref="A10:D10"/>
    <mergeCell ref="A11:A13"/>
    <mergeCell ref="B11:B13"/>
    <mergeCell ref="C11:C13"/>
    <mergeCell ref="E11:H11"/>
    <mergeCell ref="K11:K13"/>
    <mergeCell ref="A25:K25"/>
    <mergeCell ref="A4:K4"/>
    <mergeCell ref="A5:K5"/>
    <mergeCell ref="A6:K6"/>
    <mergeCell ref="A7:K7"/>
    <mergeCell ref="A8:K8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K62"/>
  <sheetViews>
    <sheetView view="pageBreakPreview" zoomScaleSheetLayoutView="100" zoomScalePageLayoutView="0" workbookViewId="0" topLeftCell="A16">
      <selection activeCell="D52" sqref="D52"/>
    </sheetView>
  </sheetViews>
  <sheetFormatPr defaultColWidth="9.140625" defaultRowHeight="15"/>
  <cols>
    <col min="1" max="1" width="3.8515625" style="3" customWidth="1"/>
    <col min="2" max="2" width="24.8515625" style="3" bestFit="1" customWidth="1"/>
    <col min="3" max="3" width="18.00390625" style="3" customWidth="1"/>
    <col min="4" max="4" width="16.421875" style="3" customWidth="1"/>
    <col min="5" max="6" width="9.421875" style="3" customWidth="1"/>
    <col min="7" max="8" width="9.140625" style="3" customWidth="1"/>
    <col min="9" max="9" width="8.7109375" style="3" customWidth="1"/>
    <col min="10" max="10" width="15.421875" style="3" customWidth="1"/>
    <col min="11" max="11" width="9.421875" style="3" customWidth="1"/>
    <col min="12" max="15" width="0" style="3" hidden="1" customWidth="1"/>
    <col min="16" max="16384" width="9.00390625" style="3" customWidth="1"/>
  </cols>
  <sheetData>
    <row r="1" spans="1:11" s="22" customFormat="1" ht="18.75">
      <c r="A1" s="377"/>
      <c r="D1" s="377"/>
      <c r="E1" s="377"/>
      <c r="J1" s="419" t="s">
        <v>785</v>
      </c>
      <c r="K1" s="377"/>
    </row>
    <row r="2" spans="1:11" ht="18.75">
      <c r="A2" s="647" t="s">
        <v>361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</row>
    <row r="3" spans="1:11" ht="18.75">
      <c r="A3" s="647" t="s">
        <v>780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362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s="73" customFormat="1" ht="18.75">
      <c r="A5" s="648" t="s">
        <v>1235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</row>
    <row r="6" spans="1:11" s="97" customFormat="1" ht="18.75">
      <c r="A6" s="648" t="s">
        <v>1236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24" customFormat="1" ht="18.75">
      <c r="A7" s="73" t="s">
        <v>1100</v>
      </c>
      <c r="B7" s="3"/>
      <c r="C7" s="3"/>
      <c r="D7" s="4"/>
      <c r="E7" s="4"/>
      <c r="F7" s="4"/>
      <c r="G7" s="4"/>
      <c r="H7" s="4"/>
      <c r="I7" s="4"/>
      <c r="J7" s="4"/>
      <c r="K7" s="30"/>
    </row>
    <row r="8" spans="1:11" s="24" customFormat="1" ht="18.75">
      <c r="A8" s="650" t="s">
        <v>811</v>
      </c>
      <c r="B8" s="650"/>
      <c r="C8" s="650"/>
      <c r="D8" s="650"/>
      <c r="E8" s="3"/>
      <c r="F8" s="3"/>
      <c r="G8" s="3"/>
      <c r="H8" s="3"/>
      <c r="I8" s="3"/>
      <c r="J8" s="3"/>
      <c r="K8" s="3"/>
    </row>
    <row r="9" spans="1:11" s="22" customFormat="1" ht="18.75">
      <c r="A9" s="638" t="s">
        <v>0</v>
      </c>
      <c r="B9" s="638" t="s">
        <v>1</v>
      </c>
      <c r="C9" s="638" t="s">
        <v>2</v>
      </c>
      <c r="D9" s="74" t="s">
        <v>3</v>
      </c>
      <c r="E9" s="641" t="s">
        <v>4</v>
      </c>
      <c r="F9" s="642"/>
      <c r="G9" s="642"/>
      <c r="H9" s="643"/>
      <c r="I9" s="74" t="s">
        <v>363</v>
      </c>
      <c r="J9" s="75" t="s">
        <v>5</v>
      </c>
      <c r="K9" s="644" t="s">
        <v>728</v>
      </c>
    </row>
    <row r="10" spans="1:11" s="22" customFormat="1" ht="18.75">
      <c r="A10" s="639"/>
      <c r="B10" s="639"/>
      <c r="C10" s="639"/>
      <c r="D10" s="76" t="s">
        <v>6</v>
      </c>
      <c r="E10" s="77">
        <v>2561</v>
      </c>
      <c r="F10" s="313">
        <v>2562</v>
      </c>
      <c r="G10" s="74">
        <v>2563</v>
      </c>
      <c r="H10" s="78">
        <v>2564</v>
      </c>
      <c r="I10" s="76" t="s">
        <v>364</v>
      </c>
      <c r="J10" s="350" t="s">
        <v>7</v>
      </c>
      <c r="K10" s="645"/>
    </row>
    <row r="11" spans="1:11" s="22" customFormat="1" ht="18.75">
      <c r="A11" s="640"/>
      <c r="B11" s="640"/>
      <c r="C11" s="640"/>
      <c r="D11" s="80"/>
      <c r="E11" s="81" t="s">
        <v>8</v>
      </c>
      <c r="F11" s="81" t="s">
        <v>8</v>
      </c>
      <c r="G11" s="82" t="s">
        <v>8</v>
      </c>
      <c r="H11" s="83" t="s">
        <v>8</v>
      </c>
      <c r="I11" s="82"/>
      <c r="J11" s="84"/>
      <c r="K11" s="646"/>
    </row>
    <row r="12" spans="1:11" s="22" customFormat="1" ht="18.75">
      <c r="A12" s="165">
        <v>1</v>
      </c>
      <c r="B12" s="63" t="s">
        <v>943</v>
      </c>
      <c r="C12" s="15" t="s">
        <v>40</v>
      </c>
      <c r="D12" s="165" t="s">
        <v>22</v>
      </c>
      <c r="E12" s="334">
        <v>10000</v>
      </c>
      <c r="F12" s="64">
        <v>10000</v>
      </c>
      <c r="G12" s="334">
        <v>10000</v>
      </c>
      <c r="H12" s="334">
        <v>10000</v>
      </c>
      <c r="I12" s="17" t="s">
        <v>395</v>
      </c>
      <c r="J12" s="63" t="s">
        <v>31</v>
      </c>
      <c r="K12" s="124" t="s">
        <v>516</v>
      </c>
    </row>
    <row r="13" spans="1:11" s="22" customFormat="1" ht="18.75">
      <c r="A13" s="166"/>
      <c r="B13" s="22" t="s">
        <v>944</v>
      </c>
      <c r="C13" s="19" t="s">
        <v>538</v>
      </c>
      <c r="D13" s="23"/>
      <c r="E13" s="166"/>
      <c r="G13" s="19"/>
      <c r="H13" s="19"/>
      <c r="I13" s="19" t="s">
        <v>396</v>
      </c>
      <c r="J13" s="22" t="s">
        <v>29</v>
      </c>
      <c r="K13" s="166" t="s">
        <v>385</v>
      </c>
    </row>
    <row r="14" spans="1:11" s="22" customFormat="1" ht="18.75">
      <c r="A14" s="167"/>
      <c r="B14" s="14"/>
      <c r="C14" s="12"/>
      <c r="D14" s="49"/>
      <c r="E14" s="336"/>
      <c r="F14" s="50"/>
      <c r="G14" s="51"/>
      <c r="H14" s="51"/>
      <c r="I14" s="12" t="s">
        <v>397</v>
      </c>
      <c r="J14" s="14"/>
      <c r="K14" s="12"/>
    </row>
    <row r="15" spans="1:11" s="22" customFormat="1" ht="18.75">
      <c r="A15" s="165">
        <v>2</v>
      </c>
      <c r="B15" s="15" t="s">
        <v>786</v>
      </c>
      <c r="C15" s="15" t="s">
        <v>237</v>
      </c>
      <c r="D15" s="165" t="s">
        <v>45</v>
      </c>
      <c r="E15" s="141">
        <v>50000</v>
      </c>
      <c r="F15" s="59">
        <v>50000</v>
      </c>
      <c r="G15" s="17">
        <v>50000</v>
      </c>
      <c r="H15" s="145">
        <v>50000</v>
      </c>
      <c r="I15" s="334" t="s">
        <v>417</v>
      </c>
      <c r="J15" s="45" t="s">
        <v>226</v>
      </c>
      <c r="K15" s="165" t="s">
        <v>516</v>
      </c>
    </row>
    <row r="16" spans="1:11" s="22" customFormat="1" ht="18.75">
      <c r="A16" s="166"/>
      <c r="B16" s="19" t="s">
        <v>787</v>
      </c>
      <c r="C16" s="19" t="s">
        <v>238</v>
      </c>
      <c r="D16" s="166"/>
      <c r="E16" s="335"/>
      <c r="F16" s="52"/>
      <c r="G16" s="335"/>
      <c r="H16" s="335"/>
      <c r="I16" s="19" t="s">
        <v>397</v>
      </c>
      <c r="J16" s="29" t="s">
        <v>227</v>
      </c>
      <c r="K16" s="166" t="s">
        <v>385</v>
      </c>
    </row>
    <row r="17" spans="1:11" s="22" customFormat="1" ht="18.75">
      <c r="A17" s="167"/>
      <c r="B17" s="12"/>
      <c r="C17" s="12" t="s">
        <v>239</v>
      </c>
      <c r="D17" s="167"/>
      <c r="E17" s="167"/>
      <c r="F17" s="14"/>
      <c r="G17" s="12"/>
      <c r="H17" s="146"/>
      <c r="I17" s="12"/>
      <c r="J17" s="27" t="s">
        <v>228</v>
      </c>
      <c r="K17" s="167"/>
    </row>
    <row r="18" spans="1:11" s="22" customFormat="1" ht="18.75">
      <c r="A18" s="165">
        <v>3</v>
      </c>
      <c r="B18" s="63" t="s">
        <v>788</v>
      </c>
      <c r="C18" s="15" t="s">
        <v>43</v>
      </c>
      <c r="D18" s="165" t="s">
        <v>45</v>
      </c>
      <c r="E18" s="87">
        <v>20000</v>
      </c>
      <c r="F18" s="343">
        <v>20000</v>
      </c>
      <c r="G18" s="87">
        <v>20000</v>
      </c>
      <c r="H18" s="87">
        <v>20000</v>
      </c>
      <c r="I18" s="334" t="s">
        <v>417</v>
      </c>
      <c r="J18" s="63" t="s">
        <v>45</v>
      </c>
      <c r="K18" s="165" t="s">
        <v>516</v>
      </c>
    </row>
    <row r="19" spans="1:11" s="22" customFormat="1" ht="18.75">
      <c r="A19" s="166"/>
      <c r="B19" s="22" t="s">
        <v>789</v>
      </c>
      <c r="C19" s="19" t="s">
        <v>44</v>
      </c>
      <c r="D19" s="337"/>
      <c r="E19" s="35"/>
      <c r="G19" s="19"/>
      <c r="H19" s="19"/>
      <c r="I19" s="19" t="s">
        <v>397</v>
      </c>
      <c r="J19" s="3" t="s">
        <v>694</v>
      </c>
      <c r="K19" s="166" t="s">
        <v>385</v>
      </c>
    </row>
    <row r="20" spans="1:11" s="22" customFormat="1" ht="18.75">
      <c r="A20" s="165">
        <v>4</v>
      </c>
      <c r="B20" s="63" t="s">
        <v>501</v>
      </c>
      <c r="C20" s="15" t="s">
        <v>419</v>
      </c>
      <c r="D20" s="7" t="s">
        <v>421</v>
      </c>
      <c r="E20" s="141">
        <v>50000</v>
      </c>
      <c r="F20" s="59">
        <v>50000</v>
      </c>
      <c r="G20" s="17">
        <v>50000</v>
      </c>
      <c r="H20" s="145">
        <v>50000</v>
      </c>
      <c r="I20" s="334" t="s">
        <v>417</v>
      </c>
      <c r="J20" s="45" t="s">
        <v>38</v>
      </c>
      <c r="K20" s="165" t="s">
        <v>516</v>
      </c>
    </row>
    <row r="21" spans="1:11" s="22" customFormat="1" ht="18.75">
      <c r="A21" s="167"/>
      <c r="B21" s="14" t="s">
        <v>400</v>
      </c>
      <c r="C21" s="12" t="s">
        <v>420</v>
      </c>
      <c r="D21" s="26" t="s">
        <v>422</v>
      </c>
      <c r="E21" s="336"/>
      <c r="F21" s="344"/>
      <c r="G21" s="336"/>
      <c r="H21" s="336"/>
      <c r="I21" s="12" t="s">
        <v>397</v>
      </c>
      <c r="J21" s="27" t="s">
        <v>425</v>
      </c>
      <c r="K21" s="167" t="s">
        <v>385</v>
      </c>
    </row>
    <row r="22" spans="1:11" s="22" customFormat="1" ht="18.75">
      <c r="A22" s="165">
        <v>5</v>
      </c>
      <c r="B22" s="63" t="s">
        <v>423</v>
      </c>
      <c r="C22" s="15" t="s">
        <v>717</v>
      </c>
      <c r="D22" s="7" t="s">
        <v>421</v>
      </c>
      <c r="E22" s="141">
        <v>30000</v>
      </c>
      <c r="F22" s="59">
        <v>30000</v>
      </c>
      <c r="G22" s="17">
        <v>30000</v>
      </c>
      <c r="H22" s="145">
        <v>30000</v>
      </c>
      <c r="I22" s="334" t="s">
        <v>417</v>
      </c>
      <c r="J22" s="15" t="s">
        <v>429</v>
      </c>
      <c r="K22" s="165" t="s">
        <v>516</v>
      </c>
    </row>
    <row r="23" spans="1:11" s="22" customFormat="1" ht="18.75">
      <c r="A23" s="166"/>
      <c r="B23" s="22" t="s">
        <v>424</v>
      </c>
      <c r="C23" s="19" t="s">
        <v>426</v>
      </c>
      <c r="D23" s="337" t="s">
        <v>422</v>
      </c>
      <c r="E23" s="335"/>
      <c r="F23" s="52"/>
      <c r="G23" s="335"/>
      <c r="H23" s="335"/>
      <c r="I23" s="19" t="s">
        <v>397</v>
      </c>
      <c r="J23" s="19" t="s">
        <v>430</v>
      </c>
      <c r="K23" s="166" t="s">
        <v>385</v>
      </c>
    </row>
    <row r="24" spans="1:11" s="22" customFormat="1" ht="18.75">
      <c r="A24" s="166"/>
      <c r="C24" s="19" t="s">
        <v>427</v>
      </c>
      <c r="D24" s="377"/>
      <c r="E24" s="166"/>
      <c r="G24" s="19"/>
      <c r="H24" s="19"/>
      <c r="I24" s="19"/>
      <c r="J24" s="19" t="s">
        <v>427</v>
      </c>
      <c r="K24" s="166"/>
    </row>
    <row r="25" spans="1:11" s="22" customFormat="1" ht="18.75">
      <c r="A25" s="12"/>
      <c r="B25" s="12"/>
      <c r="C25" s="12" t="s">
        <v>428</v>
      </c>
      <c r="D25" s="26"/>
      <c r="E25" s="336"/>
      <c r="F25" s="344"/>
      <c r="G25" s="336"/>
      <c r="H25" s="336"/>
      <c r="I25" s="429"/>
      <c r="J25" s="12" t="s">
        <v>428</v>
      </c>
      <c r="K25" s="12"/>
    </row>
    <row r="26" spans="1:11" s="22" customFormat="1" ht="18.75">
      <c r="A26" s="595" t="s">
        <v>1177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</row>
    <row r="27" spans="1:11" s="22" customFormat="1" ht="18.75">
      <c r="A27" s="337"/>
      <c r="D27" s="25"/>
      <c r="E27" s="52"/>
      <c r="F27" s="21"/>
      <c r="G27" s="21"/>
      <c r="H27" s="21"/>
      <c r="I27" s="21"/>
      <c r="J27" s="419" t="s">
        <v>785</v>
      </c>
      <c r="K27" s="62"/>
    </row>
    <row r="28" spans="1:11" s="24" customFormat="1" ht="18.75">
      <c r="A28" s="73" t="s">
        <v>1100</v>
      </c>
      <c r="B28" s="3"/>
      <c r="C28" s="3"/>
      <c r="D28" s="4"/>
      <c r="E28" s="4"/>
      <c r="F28" s="4"/>
      <c r="G28" s="4"/>
      <c r="H28" s="4"/>
      <c r="I28" s="4"/>
      <c r="J28" s="4"/>
      <c r="K28" s="62"/>
    </row>
    <row r="29" spans="1:11" s="24" customFormat="1" ht="18.75">
      <c r="A29" s="656" t="s">
        <v>812</v>
      </c>
      <c r="B29" s="656"/>
      <c r="C29" s="656"/>
      <c r="D29" s="656"/>
      <c r="E29" s="3"/>
      <c r="F29" s="3"/>
      <c r="G29" s="3"/>
      <c r="H29" s="3"/>
      <c r="I29" s="3"/>
      <c r="J29" s="3"/>
      <c r="K29" s="3"/>
    </row>
    <row r="30" spans="1:11" s="22" customFormat="1" ht="18.75">
      <c r="A30" s="638" t="s">
        <v>0</v>
      </c>
      <c r="B30" s="638" t="s">
        <v>1</v>
      </c>
      <c r="C30" s="638" t="s">
        <v>2</v>
      </c>
      <c r="D30" s="74" t="s">
        <v>3</v>
      </c>
      <c r="E30" s="641" t="s">
        <v>4</v>
      </c>
      <c r="F30" s="642"/>
      <c r="G30" s="642"/>
      <c r="H30" s="643"/>
      <c r="I30" s="74" t="s">
        <v>363</v>
      </c>
      <c r="J30" s="75" t="s">
        <v>5</v>
      </c>
      <c r="K30" s="644" t="s">
        <v>728</v>
      </c>
    </row>
    <row r="31" spans="1:11" s="22" customFormat="1" ht="18.75">
      <c r="A31" s="639"/>
      <c r="B31" s="639"/>
      <c r="C31" s="639"/>
      <c r="D31" s="76" t="s">
        <v>6</v>
      </c>
      <c r="E31" s="77">
        <v>2561</v>
      </c>
      <c r="F31" s="313">
        <v>2562</v>
      </c>
      <c r="G31" s="107">
        <v>2563</v>
      </c>
      <c r="H31" s="78">
        <v>2564</v>
      </c>
      <c r="I31" s="76" t="s">
        <v>364</v>
      </c>
      <c r="J31" s="79" t="s">
        <v>7</v>
      </c>
      <c r="K31" s="645"/>
    </row>
    <row r="32" spans="1:11" s="22" customFormat="1" ht="18.75">
      <c r="A32" s="640"/>
      <c r="B32" s="640"/>
      <c r="C32" s="640"/>
      <c r="D32" s="80"/>
      <c r="E32" s="81" t="s">
        <v>8</v>
      </c>
      <c r="F32" s="81" t="s">
        <v>8</v>
      </c>
      <c r="G32" s="117" t="s">
        <v>8</v>
      </c>
      <c r="H32" s="83" t="s">
        <v>8</v>
      </c>
      <c r="I32" s="82"/>
      <c r="J32" s="84"/>
      <c r="K32" s="646"/>
    </row>
    <row r="33" spans="1:11" s="22" customFormat="1" ht="18.75">
      <c r="A33" s="165">
        <v>6</v>
      </c>
      <c r="B33" s="63" t="s">
        <v>794</v>
      </c>
      <c r="C33" s="15" t="s">
        <v>274</v>
      </c>
      <c r="D33" s="165" t="s">
        <v>22</v>
      </c>
      <c r="E33" s="334">
        <v>30000</v>
      </c>
      <c r="F33" s="59">
        <v>30000</v>
      </c>
      <c r="G33" s="17">
        <v>30000</v>
      </c>
      <c r="H33" s="17">
        <v>30000</v>
      </c>
      <c r="I33" s="334" t="s">
        <v>417</v>
      </c>
      <c r="J33" s="63" t="s">
        <v>38</v>
      </c>
      <c r="K33" s="165" t="s">
        <v>516</v>
      </c>
    </row>
    <row r="34" spans="1:11" s="22" customFormat="1" ht="18.75">
      <c r="A34" s="12"/>
      <c r="B34" s="12" t="s">
        <v>795</v>
      </c>
      <c r="C34" s="12" t="s">
        <v>275</v>
      </c>
      <c r="D34" s="12"/>
      <c r="E34" s="12"/>
      <c r="F34" s="14"/>
      <c r="G34" s="12"/>
      <c r="H34" s="12"/>
      <c r="I34" s="12" t="s">
        <v>397</v>
      </c>
      <c r="J34" s="14" t="s">
        <v>39</v>
      </c>
      <c r="K34" s="167" t="s">
        <v>385</v>
      </c>
    </row>
    <row r="35" spans="1:11" s="22" customFormat="1" ht="18.75">
      <c r="A35" s="166">
        <v>7</v>
      </c>
      <c r="B35" s="3" t="s">
        <v>796</v>
      </c>
      <c r="C35" s="19" t="s">
        <v>46</v>
      </c>
      <c r="D35" s="166" t="s">
        <v>30</v>
      </c>
      <c r="E35" s="36">
        <v>20000</v>
      </c>
      <c r="F35" s="53">
        <v>20000</v>
      </c>
      <c r="G35" s="142">
        <v>20000</v>
      </c>
      <c r="H35" s="36">
        <v>20000</v>
      </c>
      <c r="I35" s="335" t="s">
        <v>417</v>
      </c>
      <c r="J35" s="3" t="s">
        <v>38</v>
      </c>
      <c r="K35" s="166" t="s">
        <v>516</v>
      </c>
    </row>
    <row r="36" spans="1:11" s="22" customFormat="1" ht="18.75">
      <c r="A36" s="166"/>
      <c r="B36" s="3" t="s">
        <v>797</v>
      </c>
      <c r="C36" s="19" t="s">
        <v>47</v>
      </c>
      <c r="D36" s="31"/>
      <c r="E36" s="36"/>
      <c r="F36" s="21"/>
      <c r="G36" s="20"/>
      <c r="H36" s="20"/>
      <c r="I36" s="19" t="s">
        <v>397</v>
      </c>
      <c r="J36" s="22" t="s">
        <v>39</v>
      </c>
      <c r="K36" s="166" t="s">
        <v>385</v>
      </c>
    </row>
    <row r="37" spans="1:11" s="22" customFormat="1" ht="18.75">
      <c r="A37" s="166"/>
      <c r="B37" s="3" t="s">
        <v>798</v>
      </c>
      <c r="C37" s="19"/>
      <c r="D37" s="31"/>
      <c r="E37" s="36"/>
      <c r="F37" s="21"/>
      <c r="G37" s="20"/>
      <c r="H37" s="20"/>
      <c r="I37" s="19"/>
      <c r="K37" s="166"/>
    </row>
    <row r="38" spans="1:11" s="22" customFormat="1" ht="18.75">
      <c r="A38" s="165">
        <v>8</v>
      </c>
      <c r="B38" s="63" t="s">
        <v>946</v>
      </c>
      <c r="C38" s="15" t="s">
        <v>48</v>
      </c>
      <c r="D38" s="165" t="s">
        <v>22</v>
      </c>
      <c r="E38" s="142">
        <v>20000</v>
      </c>
      <c r="F38" s="67">
        <v>20000</v>
      </c>
      <c r="G38" s="142">
        <v>20000</v>
      </c>
      <c r="H38" s="142">
        <v>20000</v>
      </c>
      <c r="I38" s="334" t="s">
        <v>417</v>
      </c>
      <c r="J38" s="63" t="s">
        <v>38</v>
      </c>
      <c r="K38" s="165" t="s">
        <v>516</v>
      </c>
    </row>
    <row r="39" spans="1:11" s="22" customFormat="1" ht="18.75">
      <c r="A39" s="166"/>
      <c r="B39" s="22" t="s">
        <v>947</v>
      </c>
      <c r="C39" s="19" t="s">
        <v>718</v>
      </c>
      <c r="D39" s="9"/>
      <c r="E39" s="166"/>
      <c r="G39" s="19"/>
      <c r="H39" s="19"/>
      <c r="I39" s="19" t="s">
        <v>397</v>
      </c>
      <c r="J39" s="22" t="s">
        <v>39</v>
      </c>
      <c r="K39" s="166" t="s">
        <v>385</v>
      </c>
    </row>
    <row r="40" spans="1:11" s="22" customFormat="1" ht="18.75">
      <c r="A40" s="166"/>
      <c r="B40" s="22" t="s">
        <v>949</v>
      </c>
      <c r="C40" s="19" t="s">
        <v>49</v>
      </c>
      <c r="D40" s="166"/>
      <c r="E40" s="335"/>
      <c r="F40" s="21"/>
      <c r="G40" s="20"/>
      <c r="H40" s="20"/>
      <c r="I40" s="20"/>
      <c r="K40" s="19"/>
    </row>
    <row r="41" spans="1:11" s="22" customFormat="1" ht="18.75">
      <c r="A41" s="166"/>
      <c r="B41" s="22" t="s">
        <v>948</v>
      </c>
      <c r="C41" s="19" t="s">
        <v>719</v>
      </c>
      <c r="D41" s="23"/>
      <c r="E41" s="166"/>
      <c r="G41" s="19"/>
      <c r="H41" s="19"/>
      <c r="I41" s="19"/>
      <c r="K41" s="166"/>
    </row>
    <row r="42" spans="1:11" s="22" customFormat="1" ht="18.75">
      <c r="A42" s="167"/>
      <c r="B42" s="14" t="s">
        <v>945</v>
      </c>
      <c r="C42" s="12" t="s">
        <v>50</v>
      </c>
      <c r="D42" s="167"/>
      <c r="E42" s="336"/>
      <c r="F42" s="344"/>
      <c r="G42" s="336"/>
      <c r="H42" s="336"/>
      <c r="I42" s="336"/>
      <c r="J42" s="14"/>
      <c r="K42" s="167"/>
    </row>
    <row r="43" spans="1:11" ht="18.75">
      <c r="A43" s="165">
        <v>9</v>
      </c>
      <c r="B43" s="3" t="s">
        <v>1082</v>
      </c>
      <c r="C43" s="15" t="s">
        <v>215</v>
      </c>
      <c r="D43" s="16" t="s">
        <v>218</v>
      </c>
      <c r="E43" s="34">
        <v>50000</v>
      </c>
      <c r="F43" s="32">
        <v>50000</v>
      </c>
      <c r="G43" s="85">
        <v>50000</v>
      </c>
      <c r="H43" s="34">
        <v>50000</v>
      </c>
      <c r="I43" s="335" t="s">
        <v>365</v>
      </c>
      <c r="J43" s="3" t="s">
        <v>219</v>
      </c>
      <c r="K43" s="166" t="s">
        <v>14</v>
      </c>
    </row>
    <row r="44" spans="1:11" ht="18.75">
      <c r="A44" s="166"/>
      <c r="B44" s="3" t="s">
        <v>709</v>
      </c>
      <c r="C44" s="19" t="s">
        <v>216</v>
      </c>
      <c r="D44" s="16"/>
      <c r="E44" s="34"/>
      <c r="F44" s="32"/>
      <c r="G44" s="34"/>
      <c r="H44" s="34"/>
      <c r="I44" s="166" t="s">
        <v>366</v>
      </c>
      <c r="J44" s="3" t="s">
        <v>220</v>
      </c>
      <c r="K44" s="166"/>
    </row>
    <row r="45" spans="1:11" ht="18.75">
      <c r="A45" s="166"/>
      <c r="C45" s="19" t="s">
        <v>217</v>
      </c>
      <c r="D45" s="16"/>
      <c r="E45" s="34"/>
      <c r="F45" s="32"/>
      <c r="G45" s="98"/>
      <c r="H45" s="34"/>
      <c r="I45" s="166" t="s">
        <v>367</v>
      </c>
      <c r="J45" s="3" t="s">
        <v>221</v>
      </c>
      <c r="K45" s="19"/>
    </row>
    <row r="46" spans="1:11" ht="18.75">
      <c r="A46" s="165">
        <v>10</v>
      </c>
      <c r="B46" s="63" t="s">
        <v>383</v>
      </c>
      <c r="C46" s="15" t="s">
        <v>389</v>
      </c>
      <c r="D46" s="7" t="s">
        <v>386</v>
      </c>
      <c r="E46" s="17">
        <v>30000</v>
      </c>
      <c r="F46" s="306">
        <v>30000</v>
      </c>
      <c r="G46" s="306">
        <v>30000</v>
      </c>
      <c r="H46" s="17">
        <v>30000</v>
      </c>
      <c r="I46" s="334" t="s">
        <v>374</v>
      </c>
      <c r="J46" s="63" t="s">
        <v>388</v>
      </c>
      <c r="K46" s="165" t="s">
        <v>14</v>
      </c>
    </row>
    <row r="47" spans="1:11" ht="18.75">
      <c r="A47" s="166"/>
      <c r="B47" s="3" t="s">
        <v>384</v>
      </c>
      <c r="C47" s="19" t="s">
        <v>390</v>
      </c>
      <c r="D47" s="337" t="s">
        <v>387</v>
      </c>
      <c r="E47" s="19"/>
      <c r="F47" s="22"/>
      <c r="G47" s="19"/>
      <c r="H47" s="19"/>
      <c r="I47" s="166" t="s">
        <v>375</v>
      </c>
      <c r="J47" s="94" t="s">
        <v>220</v>
      </c>
      <c r="K47" s="166"/>
    </row>
    <row r="48" spans="1:11" ht="18.75">
      <c r="A48" s="166"/>
      <c r="C48" s="19" t="s">
        <v>391</v>
      </c>
      <c r="D48" s="337"/>
      <c r="E48" s="19"/>
      <c r="F48" s="22"/>
      <c r="G48" s="19"/>
      <c r="H48" s="19"/>
      <c r="I48" s="166" t="s">
        <v>1</v>
      </c>
      <c r="J48" s="3" t="s">
        <v>221</v>
      </c>
      <c r="K48" s="19"/>
    </row>
    <row r="49" spans="1:11" ht="18.75">
      <c r="A49" s="166"/>
      <c r="C49" s="19" t="s">
        <v>392</v>
      </c>
      <c r="D49" s="337"/>
      <c r="E49" s="19"/>
      <c r="F49" s="22"/>
      <c r="G49" s="19"/>
      <c r="H49" s="19"/>
      <c r="I49" s="19"/>
      <c r="J49" s="337"/>
      <c r="K49" s="19"/>
    </row>
    <row r="50" spans="1:11" ht="18.75">
      <c r="A50" s="167"/>
      <c r="B50" s="14"/>
      <c r="C50" s="12" t="s">
        <v>393</v>
      </c>
      <c r="D50" s="26"/>
      <c r="E50" s="12"/>
      <c r="F50" s="14"/>
      <c r="G50" s="159"/>
      <c r="H50" s="12"/>
      <c r="I50" s="12"/>
      <c r="J50" s="26"/>
      <c r="K50" s="12"/>
    </row>
    <row r="51" spans="1:11" s="22" customFormat="1" ht="18.75">
      <c r="A51" s="595" t="s">
        <v>1178</v>
      </c>
      <c r="B51" s="595"/>
      <c r="C51" s="595"/>
      <c r="D51" s="595"/>
      <c r="E51" s="595"/>
      <c r="F51" s="595"/>
      <c r="G51" s="595"/>
      <c r="H51" s="595"/>
      <c r="I51" s="595"/>
      <c r="J51" s="595"/>
      <c r="K51" s="595"/>
    </row>
    <row r="52" s="22" customFormat="1" ht="18.75"/>
    <row r="53" s="22" customFormat="1" ht="18.75"/>
    <row r="54" s="22" customFormat="1" ht="18.75"/>
    <row r="55" s="22" customFormat="1" ht="18.75"/>
    <row r="56" s="22" customFormat="1" ht="18.75"/>
    <row r="57" s="22" customFormat="1" ht="18.75"/>
    <row r="58" s="22" customFormat="1" ht="18.75"/>
    <row r="59" s="22" customFormat="1" ht="18.75"/>
    <row r="60" s="22" customFormat="1" ht="18.75"/>
    <row r="61" spans="1:5" s="22" customFormat="1" ht="18.75">
      <c r="A61" s="337"/>
      <c r="E61" s="337"/>
    </row>
    <row r="62" spans="1:11" s="22" customFormat="1" ht="18.75">
      <c r="A62" s="337"/>
      <c r="C62" s="22" t="s">
        <v>522</v>
      </c>
      <c r="D62" s="337"/>
      <c r="E62" s="179">
        <f>SUM(E12+E15+E18+E20+E22+E33+E35+E38+E43+E46)</f>
        <v>310000</v>
      </c>
      <c r="F62" s="179">
        <f>SUM(F12+F15+F18+F20+F22+F33+F35+F38+F43+F46)</f>
        <v>310000</v>
      </c>
      <c r="G62" s="179">
        <f>SUM(G12+G15+G18+G20+G22+G33+G35+G38+G43+G46)</f>
        <v>310000</v>
      </c>
      <c r="H62" s="179">
        <f>SUM(H12+H15+H18+H20+H22+H33+H35+H38+H43+H46)</f>
        <v>310000</v>
      </c>
      <c r="K62" s="337"/>
    </row>
  </sheetData>
  <sheetProtection/>
  <mergeCells count="19">
    <mergeCell ref="A30:A32"/>
    <mergeCell ref="B30:B32"/>
    <mergeCell ref="C30:C32"/>
    <mergeCell ref="E30:H30"/>
    <mergeCell ref="K30:K32"/>
    <mergeCell ref="A51:K51"/>
    <mergeCell ref="E9:H9"/>
    <mergeCell ref="K9:K11"/>
    <mergeCell ref="A29:D29"/>
    <mergeCell ref="A26:K26"/>
    <mergeCell ref="A9:A11"/>
    <mergeCell ref="B9:B11"/>
    <mergeCell ref="C9:C11"/>
    <mergeCell ref="A2:K2"/>
    <mergeCell ref="A3:K3"/>
    <mergeCell ref="A4:K4"/>
    <mergeCell ref="A5:K5"/>
    <mergeCell ref="A6:K6"/>
    <mergeCell ref="A8:D8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K81"/>
  <sheetViews>
    <sheetView view="pageBreakPreview" zoomScaleSheetLayoutView="100" zoomScalePageLayoutView="0" workbookViewId="0" topLeftCell="A55">
      <selection activeCell="B19" sqref="B19"/>
    </sheetView>
  </sheetViews>
  <sheetFormatPr defaultColWidth="9.140625" defaultRowHeight="15"/>
  <cols>
    <col min="1" max="1" width="3.8515625" style="3" customWidth="1"/>
    <col min="2" max="2" width="22.8515625" style="3" customWidth="1"/>
    <col min="3" max="3" width="19.00390625" style="3" customWidth="1"/>
    <col min="4" max="4" width="16.421875" style="3" customWidth="1"/>
    <col min="5" max="5" width="9.28125" style="3" customWidth="1"/>
    <col min="6" max="6" width="9.7109375" style="3" customWidth="1"/>
    <col min="7" max="7" width="9.140625" style="3" customWidth="1"/>
    <col min="8" max="8" width="9.00390625" style="3" customWidth="1"/>
    <col min="9" max="9" width="8.7109375" style="3" customWidth="1"/>
    <col min="10" max="10" width="17.140625" style="3" customWidth="1"/>
    <col min="11" max="11" width="9.421875" style="3" customWidth="1"/>
    <col min="12" max="15" width="0" style="3" hidden="1" customWidth="1"/>
    <col min="16" max="16384" width="9.00390625" style="3" customWidth="1"/>
  </cols>
  <sheetData>
    <row r="1" spans="10:11" s="22" customFormat="1" ht="18.75">
      <c r="J1" s="419" t="s">
        <v>785</v>
      </c>
      <c r="K1" s="62"/>
    </row>
    <row r="2" spans="1:11" ht="18.75">
      <c r="A2" s="647" t="s">
        <v>361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</row>
    <row r="3" spans="1:11" ht="18.75">
      <c r="A3" s="647" t="s">
        <v>780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362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s="73" customFormat="1" ht="18.75">
      <c r="A5" s="648" t="s">
        <v>1235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</row>
    <row r="6" spans="1:11" s="97" customFormat="1" ht="18.75">
      <c r="A6" s="648" t="s">
        <v>1236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24" customFormat="1" ht="18.75">
      <c r="A7" s="73" t="s">
        <v>1100</v>
      </c>
      <c r="B7" s="3"/>
      <c r="C7" s="3"/>
      <c r="D7" s="4"/>
      <c r="E7" s="4"/>
      <c r="F7" s="4"/>
      <c r="G7" s="4"/>
      <c r="H7" s="4"/>
      <c r="J7" s="4"/>
      <c r="K7" s="62"/>
    </row>
    <row r="8" spans="1:11" s="24" customFormat="1" ht="18.75">
      <c r="A8" s="650" t="s">
        <v>813</v>
      </c>
      <c r="B8" s="650"/>
      <c r="C8" s="650"/>
      <c r="D8" s="650"/>
      <c r="E8" s="3"/>
      <c r="F8" s="3"/>
      <c r="G8" s="3"/>
      <c r="H8" s="3"/>
      <c r="I8" s="14"/>
      <c r="J8" s="3"/>
      <c r="K8" s="3"/>
    </row>
    <row r="9" spans="1:11" s="22" customFormat="1" ht="18.75">
      <c r="A9" s="638" t="s">
        <v>0</v>
      </c>
      <c r="B9" s="638" t="s">
        <v>1</v>
      </c>
      <c r="C9" s="638" t="s">
        <v>2</v>
      </c>
      <c r="D9" s="74" t="s">
        <v>3</v>
      </c>
      <c r="E9" s="641" t="s">
        <v>4</v>
      </c>
      <c r="F9" s="642"/>
      <c r="G9" s="642"/>
      <c r="H9" s="643"/>
      <c r="I9" s="74" t="s">
        <v>363</v>
      </c>
      <c r="J9" s="75" t="s">
        <v>5</v>
      </c>
      <c r="K9" s="644" t="s">
        <v>728</v>
      </c>
    </row>
    <row r="10" spans="1:11" s="22" customFormat="1" ht="18.75">
      <c r="A10" s="639"/>
      <c r="B10" s="639"/>
      <c r="C10" s="639"/>
      <c r="D10" s="76" t="s">
        <v>6</v>
      </c>
      <c r="E10" s="77">
        <v>2561</v>
      </c>
      <c r="F10" s="74">
        <v>2562</v>
      </c>
      <c r="G10" s="78">
        <v>2563</v>
      </c>
      <c r="H10" s="78">
        <v>2564</v>
      </c>
      <c r="I10" s="76" t="s">
        <v>364</v>
      </c>
      <c r="J10" s="79" t="s">
        <v>7</v>
      </c>
      <c r="K10" s="645"/>
    </row>
    <row r="11" spans="1:11" s="22" customFormat="1" ht="18.75">
      <c r="A11" s="640"/>
      <c r="B11" s="640"/>
      <c r="C11" s="640"/>
      <c r="D11" s="80"/>
      <c r="E11" s="81" t="s">
        <v>8</v>
      </c>
      <c r="F11" s="82" t="s">
        <v>8</v>
      </c>
      <c r="G11" s="83" t="s">
        <v>8</v>
      </c>
      <c r="H11" s="83" t="s">
        <v>8</v>
      </c>
      <c r="I11" s="82"/>
      <c r="J11" s="84"/>
      <c r="K11" s="646"/>
    </row>
    <row r="12" spans="1:11" s="22" customFormat="1" ht="18.75">
      <c r="A12" s="165">
        <v>1</v>
      </c>
      <c r="B12" s="3" t="s">
        <v>815</v>
      </c>
      <c r="C12" s="15" t="s">
        <v>721</v>
      </c>
      <c r="D12" s="165" t="s">
        <v>56</v>
      </c>
      <c r="E12" s="142">
        <v>300000</v>
      </c>
      <c r="F12" s="67">
        <v>300000</v>
      </c>
      <c r="G12" s="142">
        <v>300000</v>
      </c>
      <c r="H12" s="142">
        <v>300000</v>
      </c>
      <c r="I12" s="294" t="s">
        <v>417</v>
      </c>
      <c r="J12" s="47" t="s">
        <v>56</v>
      </c>
      <c r="K12" s="166" t="s">
        <v>517</v>
      </c>
    </row>
    <row r="13" spans="1:11" s="22" customFormat="1" ht="18.75">
      <c r="A13" s="166"/>
      <c r="B13" s="3" t="s">
        <v>816</v>
      </c>
      <c r="C13" s="19" t="s">
        <v>54</v>
      </c>
      <c r="D13" s="16" t="s">
        <v>57</v>
      </c>
      <c r="E13" s="35"/>
      <c r="F13" s="3"/>
      <c r="G13" s="19"/>
      <c r="H13" s="19"/>
      <c r="I13" s="19" t="s">
        <v>397</v>
      </c>
      <c r="J13" s="333" t="s">
        <v>57</v>
      </c>
      <c r="K13" s="166"/>
    </row>
    <row r="14" spans="1:11" s="22" customFormat="1" ht="18.75">
      <c r="A14" s="167"/>
      <c r="B14" s="14"/>
      <c r="C14" s="12" t="s">
        <v>55</v>
      </c>
      <c r="D14" s="26" t="s">
        <v>58</v>
      </c>
      <c r="E14" s="90"/>
      <c r="F14" s="14"/>
      <c r="G14" s="12"/>
      <c r="H14" s="12"/>
      <c r="I14" s="27"/>
      <c r="J14" s="101" t="s">
        <v>58</v>
      </c>
      <c r="K14" s="12"/>
    </row>
    <row r="15" spans="1:11" s="22" customFormat="1" ht="18.75">
      <c r="A15" s="165">
        <v>2</v>
      </c>
      <c r="B15" s="63" t="s">
        <v>802</v>
      </c>
      <c r="C15" s="15" t="s">
        <v>229</v>
      </c>
      <c r="D15" s="165" t="s">
        <v>56</v>
      </c>
      <c r="E15" s="142">
        <v>15000</v>
      </c>
      <c r="F15" s="67">
        <v>15000</v>
      </c>
      <c r="G15" s="142">
        <v>15000</v>
      </c>
      <c r="H15" s="142">
        <v>15000</v>
      </c>
      <c r="I15" s="293" t="s">
        <v>417</v>
      </c>
      <c r="J15" s="47" t="s">
        <v>56</v>
      </c>
      <c r="K15" s="165" t="s">
        <v>517</v>
      </c>
    </row>
    <row r="16" spans="1:11" s="22" customFormat="1" ht="18.75">
      <c r="A16" s="166"/>
      <c r="B16" s="3" t="s">
        <v>803</v>
      </c>
      <c r="C16" s="19" t="s">
        <v>230</v>
      </c>
      <c r="D16" s="16" t="s">
        <v>57</v>
      </c>
      <c r="E16" s="35"/>
      <c r="G16" s="19"/>
      <c r="H16" s="19"/>
      <c r="I16" s="19" t="s">
        <v>397</v>
      </c>
      <c r="J16" s="333" t="s">
        <v>57</v>
      </c>
      <c r="K16" s="166"/>
    </row>
    <row r="17" spans="1:11" s="22" customFormat="1" ht="18.75">
      <c r="A17" s="166"/>
      <c r="B17" s="3"/>
      <c r="C17" s="19"/>
      <c r="D17" s="16" t="s">
        <v>58</v>
      </c>
      <c r="E17" s="36"/>
      <c r="F17" s="53"/>
      <c r="G17" s="36"/>
      <c r="H17" s="36"/>
      <c r="I17" s="36"/>
      <c r="J17" s="333" t="s">
        <v>58</v>
      </c>
      <c r="K17" s="19"/>
    </row>
    <row r="18" spans="1:11" s="22" customFormat="1" ht="18.75">
      <c r="A18" s="165">
        <v>3</v>
      </c>
      <c r="B18" s="15" t="s">
        <v>819</v>
      </c>
      <c r="C18" s="15" t="s">
        <v>231</v>
      </c>
      <c r="D18" s="15" t="s">
        <v>232</v>
      </c>
      <c r="E18" s="142">
        <v>10000</v>
      </c>
      <c r="F18" s="67">
        <v>10000</v>
      </c>
      <c r="G18" s="142">
        <v>10000</v>
      </c>
      <c r="H18" s="142">
        <v>10000</v>
      </c>
      <c r="I18" s="293" t="s">
        <v>417</v>
      </c>
      <c r="J18" s="45" t="s">
        <v>241</v>
      </c>
      <c r="K18" s="165" t="s">
        <v>517</v>
      </c>
    </row>
    <row r="19" spans="1:11" s="22" customFormat="1" ht="18.75">
      <c r="A19" s="166"/>
      <c r="B19" s="3" t="s">
        <v>820</v>
      </c>
      <c r="C19" s="39" t="s">
        <v>433</v>
      </c>
      <c r="D19" s="39" t="s">
        <v>240</v>
      </c>
      <c r="E19" s="35"/>
      <c r="F19" s="3"/>
      <c r="G19" s="19"/>
      <c r="H19" s="19"/>
      <c r="I19" s="19" t="s">
        <v>397</v>
      </c>
      <c r="J19" s="46" t="s">
        <v>242</v>
      </c>
      <c r="K19" s="19"/>
    </row>
    <row r="20" spans="1:11" s="22" customFormat="1" ht="18.75">
      <c r="A20" s="166"/>
      <c r="B20" s="3"/>
      <c r="C20" s="19"/>
      <c r="D20" s="19" t="s">
        <v>241</v>
      </c>
      <c r="E20" s="35"/>
      <c r="F20" s="3"/>
      <c r="G20" s="19"/>
      <c r="H20" s="19"/>
      <c r="I20" s="19"/>
      <c r="J20" s="29" t="s">
        <v>243</v>
      </c>
      <c r="K20" s="166"/>
    </row>
    <row r="21" spans="1:11" s="22" customFormat="1" ht="18.75">
      <c r="A21" s="165">
        <v>4</v>
      </c>
      <c r="B21" s="63" t="s">
        <v>817</v>
      </c>
      <c r="C21" s="15" t="s">
        <v>65</v>
      </c>
      <c r="D21" s="165" t="s">
        <v>67</v>
      </c>
      <c r="E21" s="142">
        <v>40000</v>
      </c>
      <c r="F21" s="67">
        <v>40000</v>
      </c>
      <c r="G21" s="142">
        <v>40000</v>
      </c>
      <c r="H21" s="142">
        <v>40000</v>
      </c>
      <c r="I21" s="293" t="s">
        <v>417</v>
      </c>
      <c r="J21" s="45" t="s">
        <v>63</v>
      </c>
      <c r="K21" s="165" t="s">
        <v>517</v>
      </c>
    </row>
    <row r="22" spans="1:11" s="22" customFormat="1" ht="18.75">
      <c r="A22" s="166"/>
      <c r="B22" s="22" t="s">
        <v>818</v>
      </c>
      <c r="C22" s="39" t="s">
        <v>494</v>
      </c>
      <c r="D22" s="296"/>
      <c r="E22" s="35"/>
      <c r="G22" s="19"/>
      <c r="H22" s="19"/>
      <c r="I22" s="19" t="s">
        <v>397</v>
      </c>
      <c r="J22" s="22" t="s">
        <v>64</v>
      </c>
      <c r="K22" s="19"/>
    </row>
    <row r="23" spans="1:11" s="22" customFormat="1" ht="18.75">
      <c r="A23" s="165">
        <v>5</v>
      </c>
      <c r="B23" s="63" t="s">
        <v>804</v>
      </c>
      <c r="C23" s="15" t="s">
        <v>244</v>
      </c>
      <c r="D23" s="165" t="s">
        <v>246</v>
      </c>
      <c r="E23" s="142">
        <v>10000</v>
      </c>
      <c r="F23" s="67">
        <v>10000</v>
      </c>
      <c r="G23" s="142">
        <v>10000</v>
      </c>
      <c r="H23" s="142">
        <v>10000</v>
      </c>
      <c r="I23" s="334" t="s">
        <v>417</v>
      </c>
      <c r="J23" s="47" t="s">
        <v>249</v>
      </c>
      <c r="K23" s="165" t="s">
        <v>517</v>
      </c>
    </row>
    <row r="24" spans="1:11" s="22" customFormat="1" ht="18.75">
      <c r="A24" s="166"/>
      <c r="B24" s="22" t="s">
        <v>805</v>
      </c>
      <c r="C24" s="19" t="s">
        <v>245</v>
      </c>
      <c r="D24" s="94" t="s">
        <v>247</v>
      </c>
      <c r="E24" s="35"/>
      <c r="G24" s="19"/>
      <c r="H24" s="19"/>
      <c r="I24" s="19" t="s">
        <v>397</v>
      </c>
      <c r="J24" s="94" t="s">
        <v>250</v>
      </c>
      <c r="K24" s="166"/>
    </row>
    <row r="25" spans="1:11" s="22" customFormat="1" ht="18.75">
      <c r="A25" s="167"/>
      <c r="B25" s="14"/>
      <c r="C25" s="12"/>
      <c r="D25" s="101" t="s">
        <v>248</v>
      </c>
      <c r="E25" s="88"/>
      <c r="F25" s="164"/>
      <c r="G25" s="88"/>
      <c r="H25" s="88"/>
      <c r="I25" s="88"/>
      <c r="J25" s="101" t="s">
        <v>248</v>
      </c>
      <c r="K25" s="167"/>
    </row>
    <row r="26" spans="1:11" s="22" customFormat="1" ht="18.75">
      <c r="A26" s="595" t="s">
        <v>1179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</row>
    <row r="27" spans="1:11" s="22" customFormat="1" ht="18.75">
      <c r="A27" s="337"/>
      <c r="E27" s="337"/>
      <c r="J27" s="419" t="s">
        <v>785</v>
      </c>
      <c r="K27" s="62"/>
    </row>
    <row r="28" spans="1:11" s="24" customFormat="1" ht="18.75">
      <c r="A28" s="73" t="s">
        <v>1100</v>
      </c>
      <c r="B28" s="3"/>
      <c r="C28" s="3"/>
      <c r="D28" s="4"/>
      <c r="E28" s="4"/>
      <c r="F28" s="4"/>
      <c r="G28" s="4"/>
      <c r="H28" s="4"/>
      <c r="I28" s="4"/>
      <c r="J28" s="4"/>
      <c r="K28" s="62"/>
    </row>
    <row r="29" spans="1:11" s="24" customFormat="1" ht="18.75">
      <c r="A29" s="650" t="s">
        <v>814</v>
      </c>
      <c r="B29" s="650"/>
      <c r="C29" s="650"/>
      <c r="D29" s="650"/>
      <c r="E29" s="3"/>
      <c r="F29" s="3"/>
      <c r="G29" s="3"/>
      <c r="H29" s="3"/>
      <c r="I29" s="3"/>
      <c r="J29" s="3"/>
      <c r="K29" s="3"/>
    </row>
    <row r="30" spans="1:11" s="22" customFormat="1" ht="18.75">
      <c r="A30" s="638" t="s">
        <v>0</v>
      </c>
      <c r="B30" s="638" t="s">
        <v>1</v>
      </c>
      <c r="C30" s="638" t="s">
        <v>2</v>
      </c>
      <c r="D30" s="74" t="s">
        <v>3</v>
      </c>
      <c r="E30" s="641" t="s">
        <v>4</v>
      </c>
      <c r="F30" s="642"/>
      <c r="G30" s="642"/>
      <c r="H30" s="643"/>
      <c r="I30" s="74" t="s">
        <v>363</v>
      </c>
      <c r="J30" s="75" t="s">
        <v>5</v>
      </c>
      <c r="K30" s="644" t="s">
        <v>728</v>
      </c>
    </row>
    <row r="31" spans="1:11" s="22" customFormat="1" ht="18.75">
      <c r="A31" s="639"/>
      <c r="B31" s="639"/>
      <c r="C31" s="639"/>
      <c r="D31" s="76" t="s">
        <v>6</v>
      </c>
      <c r="E31" s="77">
        <v>2561</v>
      </c>
      <c r="F31" s="74">
        <v>2562</v>
      </c>
      <c r="G31" s="78">
        <v>2563</v>
      </c>
      <c r="H31" s="78">
        <v>2564</v>
      </c>
      <c r="I31" s="76" t="s">
        <v>364</v>
      </c>
      <c r="J31" s="79" t="s">
        <v>7</v>
      </c>
      <c r="K31" s="645"/>
    </row>
    <row r="32" spans="1:11" s="22" customFormat="1" ht="18" customHeight="1">
      <c r="A32" s="640"/>
      <c r="B32" s="640"/>
      <c r="C32" s="640"/>
      <c r="D32" s="80"/>
      <c r="E32" s="81" t="s">
        <v>8</v>
      </c>
      <c r="F32" s="82" t="s">
        <v>8</v>
      </c>
      <c r="G32" s="83" t="s">
        <v>8</v>
      </c>
      <c r="H32" s="83" t="s">
        <v>8</v>
      </c>
      <c r="I32" s="82"/>
      <c r="J32" s="84"/>
      <c r="K32" s="646"/>
    </row>
    <row r="33" spans="1:11" s="22" customFormat="1" ht="18.75">
      <c r="A33" s="165">
        <v>6</v>
      </c>
      <c r="B33" s="63" t="s">
        <v>68</v>
      </c>
      <c r="C33" s="15" t="s">
        <v>69</v>
      </c>
      <c r="D33" s="54" t="s">
        <v>71</v>
      </c>
      <c r="E33" s="142">
        <v>10000</v>
      </c>
      <c r="F33" s="67">
        <v>10000</v>
      </c>
      <c r="G33" s="142">
        <v>10000</v>
      </c>
      <c r="H33" s="142">
        <v>10000</v>
      </c>
      <c r="I33" s="293" t="s">
        <v>417</v>
      </c>
      <c r="J33" s="45" t="s">
        <v>63</v>
      </c>
      <c r="K33" s="165" t="s">
        <v>517</v>
      </c>
    </row>
    <row r="34" spans="1:11" s="22" customFormat="1" ht="18.75">
      <c r="A34" s="166"/>
      <c r="C34" s="39" t="s">
        <v>70</v>
      </c>
      <c r="D34" s="94" t="s">
        <v>57</v>
      </c>
      <c r="E34" s="35"/>
      <c r="G34" s="19"/>
      <c r="H34" s="19"/>
      <c r="I34" s="19" t="s">
        <v>397</v>
      </c>
      <c r="J34" s="22" t="s">
        <v>64</v>
      </c>
      <c r="K34" s="19"/>
    </row>
    <row r="35" spans="1:11" s="22" customFormat="1" ht="18.75">
      <c r="A35" s="166"/>
      <c r="C35" s="19"/>
      <c r="D35" s="94" t="s">
        <v>58</v>
      </c>
      <c r="E35" s="35"/>
      <c r="G35" s="19"/>
      <c r="H35" s="19"/>
      <c r="I35" s="19"/>
      <c r="J35" s="296"/>
      <c r="K35" s="19"/>
    </row>
    <row r="36" spans="1:11" s="22" customFormat="1" ht="18.75">
      <c r="A36" s="165">
        <v>7</v>
      </c>
      <c r="B36" s="63" t="s">
        <v>502</v>
      </c>
      <c r="C36" s="86" t="s">
        <v>318</v>
      </c>
      <c r="D36" s="165" t="s">
        <v>246</v>
      </c>
      <c r="E36" s="148">
        <v>5000</v>
      </c>
      <c r="F36" s="177">
        <v>5000</v>
      </c>
      <c r="G36" s="148">
        <v>5000</v>
      </c>
      <c r="H36" s="148">
        <v>5000</v>
      </c>
      <c r="I36" s="140" t="s">
        <v>417</v>
      </c>
      <c r="J36" s="45" t="s">
        <v>320</v>
      </c>
      <c r="K36" s="15" t="s">
        <v>517</v>
      </c>
    </row>
    <row r="37" spans="1:11" s="22" customFormat="1" ht="18.75">
      <c r="A37" s="166"/>
      <c r="B37" s="22" t="s">
        <v>703</v>
      </c>
      <c r="C37" s="19" t="s">
        <v>319</v>
      </c>
      <c r="D37" s="94" t="s">
        <v>203</v>
      </c>
      <c r="E37" s="35"/>
      <c r="F37" s="173"/>
      <c r="G37" s="35"/>
      <c r="H37" s="345"/>
      <c r="I37" s="29" t="s">
        <v>397</v>
      </c>
      <c r="J37" s="48" t="s">
        <v>321</v>
      </c>
      <c r="K37" s="19"/>
    </row>
    <row r="38" spans="1:11" s="22" customFormat="1" ht="18.75">
      <c r="A38" s="166"/>
      <c r="C38" s="19"/>
      <c r="D38" s="9"/>
      <c r="E38" s="166"/>
      <c r="F38" s="9"/>
      <c r="G38" s="166"/>
      <c r="H38" s="346"/>
      <c r="I38" s="10"/>
      <c r="J38" s="29" t="s">
        <v>322</v>
      </c>
      <c r="K38" s="166"/>
    </row>
    <row r="39" spans="1:11" s="24" customFormat="1" ht="18.75">
      <c r="A39" s="165">
        <v>8</v>
      </c>
      <c r="B39" s="63" t="s">
        <v>821</v>
      </c>
      <c r="C39" s="15" t="s">
        <v>327</v>
      </c>
      <c r="D39" s="165" t="s">
        <v>302</v>
      </c>
      <c r="E39" s="148">
        <v>3000</v>
      </c>
      <c r="F39" s="177">
        <v>3000</v>
      </c>
      <c r="G39" s="148">
        <v>3000</v>
      </c>
      <c r="H39" s="148">
        <v>3000</v>
      </c>
      <c r="I39" s="293" t="s">
        <v>417</v>
      </c>
      <c r="J39" s="45" t="s">
        <v>323</v>
      </c>
      <c r="K39" s="165" t="s">
        <v>517</v>
      </c>
    </row>
    <row r="40" spans="1:11" s="24" customFormat="1" ht="18.75">
      <c r="A40" s="166"/>
      <c r="B40" s="22" t="s">
        <v>822</v>
      </c>
      <c r="C40" s="19" t="s">
        <v>328</v>
      </c>
      <c r="D40" s="296" t="s">
        <v>203</v>
      </c>
      <c r="E40" s="36"/>
      <c r="F40" s="328"/>
      <c r="G40" s="36"/>
      <c r="H40" s="345"/>
      <c r="I40" s="19" t="s">
        <v>397</v>
      </c>
      <c r="J40" s="22" t="s">
        <v>324</v>
      </c>
      <c r="K40" s="166"/>
    </row>
    <row r="41" spans="1:11" s="24" customFormat="1" ht="18.75">
      <c r="A41" s="166"/>
      <c r="B41" s="3"/>
      <c r="C41" s="19" t="s">
        <v>329</v>
      </c>
      <c r="D41" s="166"/>
      <c r="E41" s="36"/>
      <c r="F41" s="53"/>
      <c r="G41" s="36"/>
      <c r="H41" s="346"/>
      <c r="I41" s="36"/>
      <c r="J41" s="29"/>
      <c r="K41" s="166"/>
    </row>
    <row r="42" spans="1:11" s="24" customFormat="1" ht="18.75">
      <c r="A42" s="165">
        <v>9</v>
      </c>
      <c r="B42" s="63" t="s">
        <v>825</v>
      </c>
      <c r="C42" s="15" t="s">
        <v>473</v>
      </c>
      <c r="D42" s="7" t="s">
        <v>484</v>
      </c>
      <c r="E42" s="142">
        <v>10000</v>
      </c>
      <c r="F42" s="339">
        <v>10000</v>
      </c>
      <c r="G42" s="142">
        <v>10000</v>
      </c>
      <c r="H42" s="347">
        <v>10000</v>
      </c>
      <c r="I42" s="293" t="s">
        <v>417</v>
      </c>
      <c r="J42" s="158" t="s">
        <v>476</v>
      </c>
      <c r="K42" s="165" t="s">
        <v>517</v>
      </c>
    </row>
    <row r="43" spans="1:11" s="24" customFormat="1" ht="18.75">
      <c r="A43" s="166"/>
      <c r="B43" s="22"/>
      <c r="C43" s="19" t="s">
        <v>474</v>
      </c>
      <c r="D43" s="166"/>
      <c r="E43" s="36"/>
      <c r="F43" s="53"/>
      <c r="G43" s="36"/>
      <c r="H43" s="348"/>
      <c r="I43" s="19" t="s">
        <v>397</v>
      </c>
      <c r="J43" s="35" t="s">
        <v>481</v>
      </c>
      <c r="K43" s="166"/>
    </row>
    <row r="44" spans="1:11" s="24" customFormat="1" ht="18.75">
      <c r="A44" s="165">
        <v>10</v>
      </c>
      <c r="B44" s="63" t="s">
        <v>826</v>
      </c>
      <c r="C44" s="15" t="s">
        <v>473</v>
      </c>
      <c r="D44" s="149" t="s">
        <v>483</v>
      </c>
      <c r="E44" s="142">
        <v>20000</v>
      </c>
      <c r="F44" s="339">
        <v>20000</v>
      </c>
      <c r="G44" s="142">
        <v>20000</v>
      </c>
      <c r="H44" s="660">
        <v>20000</v>
      </c>
      <c r="I44" s="293" t="s">
        <v>417</v>
      </c>
      <c r="J44" s="158" t="s">
        <v>476</v>
      </c>
      <c r="K44" s="165" t="s">
        <v>517</v>
      </c>
    </row>
    <row r="45" spans="1:11" s="24" customFormat="1" ht="18.75">
      <c r="A45" s="166"/>
      <c r="B45" s="22"/>
      <c r="C45" s="19" t="s">
        <v>474</v>
      </c>
      <c r="D45" s="296" t="s">
        <v>485</v>
      </c>
      <c r="E45" s="36"/>
      <c r="F45" s="53"/>
      <c r="G45" s="36"/>
      <c r="H45" s="661"/>
      <c r="I45" s="19" t="s">
        <v>397</v>
      </c>
      <c r="J45" s="35" t="s">
        <v>481</v>
      </c>
      <c r="K45" s="166"/>
    </row>
    <row r="46" spans="1:11" s="24" customFormat="1" ht="18.75">
      <c r="A46" s="167"/>
      <c r="B46" s="14"/>
      <c r="C46" s="12"/>
      <c r="D46" s="26"/>
      <c r="E46" s="88"/>
      <c r="F46" s="164"/>
      <c r="G46" s="88"/>
      <c r="H46" s="662"/>
      <c r="I46" s="167"/>
      <c r="J46" s="90" t="s">
        <v>482</v>
      </c>
      <c r="K46" s="167"/>
    </row>
    <row r="47" spans="1:11" s="22" customFormat="1" ht="18.75">
      <c r="A47" s="165">
        <v>11</v>
      </c>
      <c r="B47" s="15" t="s">
        <v>790</v>
      </c>
      <c r="C47" s="15" t="s">
        <v>41</v>
      </c>
      <c r="D47" s="165" t="s">
        <v>27</v>
      </c>
      <c r="E47" s="87">
        <v>30000</v>
      </c>
      <c r="F47" s="343">
        <v>30000</v>
      </c>
      <c r="G47" s="87">
        <v>30000</v>
      </c>
      <c r="H47" s="87">
        <v>30000</v>
      </c>
      <c r="I47" s="334" t="s">
        <v>417</v>
      </c>
      <c r="J47" s="45" t="s">
        <v>31</v>
      </c>
      <c r="K47" s="165" t="s">
        <v>517</v>
      </c>
    </row>
    <row r="48" spans="1:11" s="22" customFormat="1" ht="18.75">
      <c r="A48" s="167"/>
      <c r="B48" s="12" t="s">
        <v>791</v>
      </c>
      <c r="C48" s="12" t="s">
        <v>42</v>
      </c>
      <c r="D48" s="167"/>
      <c r="E48" s="167"/>
      <c r="F48" s="14"/>
      <c r="G48" s="12"/>
      <c r="H48" s="12"/>
      <c r="I48" s="12" t="s">
        <v>397</v>
      </c>
      <c r="J48" s="27" t="s">
        <v>29</v>
      </c>
      <c r="K48" s="167"/>
    </row>
    <row r="49" spans="1:11" s="22" customFormat="1" ht="18.75">
      <c r="A49" s="165">
        <v>12</v>
      </c>
      <c r="B49" s="63" t="s">
        <v>819</v>
      </c>
      <c r="C49" s="15" t="s">
        <v>232</v>
      </c>
      <c r="D49" s="15" t="s">
        <v>434</v>
      </c>
      <c r="E49" s="142">
        <v>30000</v>
      </c>
      <c r="F49" s="339">
        <v>30000</v>
      </c>
      <c r="G49" s="142">
        <v>30000</v>
      </c>
      <c r="H49" s="142">
        <v>30000</v>
      </c>
      <c r="I49" s="293" t="s">
        <v>417</v>
      </c>
      <c r="J49" s="47" t="s">
        <v>431</v>
      </c>
      <c r="K49" s="165" t="s">
        <v>517</v>
      </c>
    </row>
    <row r="50" spans="1:11" s="22" customFormat="1" ht="18.75">
      <c r="A50" s="166"/>
      <c r="B50" s="22" t="s">
        <v>823</v>
      </c>
      <c r="C50" s="19" t="s">
        <v>240</v>
      </c>
      <c r="D50" s="19" t="s">
        <v>240</v>
      </c>
      <c r="E50" s="36"/>
      <c r="F50" s="53"/>
      <c r="G50" s="36"/>
      <c r="H50" s="36"/>
      <c r="I50" s="19" t="s">
        <v>397</v>
      </c>
      <c r="J50" s="48" t="s">
        <v>432</v>
      </c>
      <c r="K50" s="166"/>
    </row>
    <row r="51" spans="1:11" s="22" customFormat="1" ht="18.75">
      <c r="A51" s="167"/>
      <c r="B51" s="14" t="s">
        <v>824</v>
      </c>
      <c r="C51" s="12" t="s">
        <v>431</v>
      </c>
      <c r="D51" s="12" t="s">
        <v>431</v>
      </c>
      <c r="E51" s="88"/>
      <c r="F51" s="164"/>
      <c r="G51" s="88"/>
      <c r="H51" s="88"/>
      <c r="I51" s="88"/>
      <c r="J51" s="27" t="s">
        <v>433</v>
      </c>
      <c r="K51" s="167"/>
    </row>
    <row r="52" spans="1:11" s="22" customFormat="1" ht="18.75">
      <c r="A52" s="595" t="s">
        <v>554</v>
      </c>
      <c r="B52" s="595"/>
      <c r="C52" s="595"/>
      <c r="D52" s="595"/>
      <c r="E52" s="595"/>
      <c r="F52" s="595"/>
      <c r="G52" s="595"/>
      <c r="H52" s="595"/>
      <c r="I52" s="595"/>
      <c r="J52" s="595"/>
      <c r="K52" s="595"/>
    </row>
    <row r="53" spans="1:11" s="22" customFormat="1" ht="18.75">
      <c r="A53" s="296" t="s">
        <v>932</v>
      </c>
      <c r="E53" s="296"/>
      <c r="J53" s="419" t="s">
        <v>785</v>
      </c>
      <c r="K53" s="62"/>
    </row>
    <row r="54" spans="1:11" s="22" customFormat="1" ht="18.75">
      <c r="A54" s="73" t="s">
        <v>1100</v>
      </c>
      <c r="B54" s="3"/>
      <c r="C54" s="3"/>
      <c r="D54" s="4"/>
      <c r="E54" s="4"/>
      <c r="F54" s="4"/>
      <c r="G54" s="4"/>
      <c r="H54" s="4"/>
      <c r="I54" s="4"/>
      <c r="J54" s="4"/>
      <c r="K54" s="30"/>
    </row>
    <row r="55" spans="1:11" s="22" customFormat="1" ht="18.75">
      <c r="A55" s="650" t="s">
        <v>814</v>
      </c>
      <c r="B55" s="650"/>
      <c r="C55" s="650"/>
      <c r="D55" s="650"/>
      <c r="E55" s="3"/>
      <c r="F55" s="3"/>
      <c r="G55" s="3"/>
      <c r="H55" s="3"/>
      <c r="I55" s="3"/>
      <c r="J55" s="3"/>
      <c r="K55" s="3"/>
    </row>
    <row r="56" spans="1:11" s="22" customFormat="1" ht="18.75">
      <c r="A56" s="638" t="s">
        <v>0</v>
      </c>
      <c r="B56" s="638" t="s">
        <v>1</v>
      </c>
      <c r="C56" s="638" t="s">
        <v>2</v>
      </c>
      <c r="D56" s="74" t="s">
        <v>3</v>
      </c>
      <c r="E56" s="641" t="s">
        <v>4</v>
      </c>
      <c r="F56" s="642"/>
      <c r="G56" s="642"/>
      <c r="H56" s="643"/>
      <c r="I56" s="74" t="s">
        <v>363</v>
      </c>
      <c r="J56" s="75" t="s">
        <v>5</v>
      </c>
      <c r="K56" s="644" t="s">
        <v>728</v>
      </c>
    </row>
    <row r="57" spans="1:11" s="22" customFormat="1" ht="18.75">
      <c r="A57" s="639"/>
      <c r="B57" s="639"/>
      <c r="C57" s="639"/>
      <c r="D57" s="76" t="s">
        <v>6</v>
      </c>
      <c r="E57" s="77">
        <v>2561</v>
      </c>
      <c r="F57" s="74">
        <v>2562</v>
      </c>
      <c r="G57" s="78">
        <v>2563</v>
      </c>
      <c r="H57" s="78">
        <v>2564</v>
      </c>
      <c r="I57" s="76" t="s">
        <v>364</v>
      </c>
      <c r="J57" s="79" t="s">
        <v>7</v>
      </c>
      <c r="K57" s="645"/>
    </row>
    <row r="58" spans="1:11" s="22" customFormat="1" ht="18.75">
      <c r="A58" s="640"/>
      <c r="B58" s="640"/>
      <c r="C58" s="640"/>
      <c r="D58" s="80"/>
      <c r="E58" s="81" t="s">
        <v>8</v>
      </c>
      <c r="F58" s="82" t="s">
        <v>8</v>
      </c>
      <c r="G58" s="83" t="s">
        <v>8</v>
      </c>
      <c r="H58" s="83" t="s">
        <v>8</v>
      </c>
      <c r="I58" s="82"/>
      <c r="J58" s="84"/>
      <c r="K58" s="646"/>
    </row>
    <row r="59" spans="1:11" s="24" customFormat="1" ht="18.75">
      <c r="A59" s="165">
        <v>13</v>
      </c>
      <c r="B59" s="63" t="s">
        <v>477</v>
      </c>
      <c r="C59" s="86" t="s">
        <v>478</v>
      </c>
      <c r="D59" s="68" t="s">
        <v>495</v>
      </c>
      <c r="E59" s="148">
        <v>10000</v>
      </c>
      <c r="F59" s="177">
        <v>10000</v>
      </c>
      <c r="G59" s="148">
        <v>10000</v>
      </c>
      <c r="H59" s="657">
        <v>10000</v>
      </c>
      <c r="I59" s="293" t="s">
        <v>417</v>
      </c>
      <c r="J59" s="158" t="s">
        <v>476</v>
      </c>
      <c r="K59" s="165" t="s">
        <v>517</v>
      </c>
    </row>
    <row r="60" spans="1:11" s="24" customFormat="1" ht="18.75">
      <c r="A60" s="166"/>
      <c r="B60" s="22"/>
      <c r="C60" s="19" t="s">
        <v>479</v>
      </c>
      <c r="D60" s="157" t="s">
        <v>475</v>
      </c>
      <c r="E60" s="35"/>
      <c r="F60" s="173"/>
      <c r="G60" s="35"/>
      <c r="H60" s="658"/>
      <c r="I60" s="19" t="s">
        <v>397</v>
      </c>
      <c r="J60" s="35" t="s">
        <v>481</v>
      </c>
      <c r="K60" s="19"/>
    </row>
    <row r="61" spans="1:11" s="24" customFormat="1" ht="18.75">
      <c r="A61" s="167"/>
      <c r="B61" s="14"/>
      <c r="C61" s="12"/>
      <c r="D61" s="12" t="s">
        <v>480</v>
      </c>
      <c r="E61" s="167"/>
      <c r="F61" s="355"/>
      <c r="G61" s="167"/>
      <c r="H61" s="659"/>
      <c r="I61" s="167"/>
      <c r="J61" s="90" t="s">
        <v>482</v>
      </c>
      <c r="K61" s="167"/>
    </row>
    <row r="62" spans="1:11" s="22" customFormat="1" ht="18.75">
      <c r="A62" s="165">
        <v>14</v>
      </c>
      <c r="B62" s="63" t="s">
        <v>1273</v>
      </c>
      <c r="C62" s="15" t="s">
        <v>94</v>
      </c>
      <c r="D62" s="54" t="s">
        <v>97</v>
      </c>
      <c r="E62" s="142">
        <v>50000</v>
      </c>
      <c r="F62" s="67">
        <v>50000</v>
      </c>
      <c r="G62" s="142">
        <v>50000</v>
      </c>
      <c r="H62" s="142">
        <v>50000</v>
      </c>
      <c r="I62" s="142" t="s">
        <v>374</v>
      </c>
      <c r="J62" s="45" t="s">
        <v>21</v>
      </c>
      <c r="K62" s="165" t="s">
        <v>517</v>
      </c>
    </row>
    <row r="63" spans="1:11" s="22" customFormat="1" ht="18.75">
      <c r="A63" s="166"/>
      <c r="B63" s="22" t="s">
        <v>713</v>
      </c>
      <c r="C63" s="39" t="s">
        <v>95</v>
      </c>
      <c r="D63" s="94" t="s">
        <v>95</v>
      </c>
      <c r="E63" s="35"/>
      <c r="G63" s="19"/>
      <c r="H63" s="19"/>
      <c r="I63" s="19" t="s">
        <v>375</v>
      </c>
      <c r="K63" s="166"/>
    </row>
    <row r="64" spans="1:11" s="22" customFormat="1" ht="18.75">
      <c r="A64" s="166"/>
      <c r="B64" s="22" t="s">
        <v>1084</v>
      </c>
      <c r="C64" s="39" t="s">
        <v>96</v>
      </c>
      <c r="D64" s="94" t="s">
        <v>96</v>
      </c>
      <c r="E64" s="35"/>
      <c r="G64" s="19"/>
      <c r="H64" s="19"/>
      <c r="I64" s="19" t="s">
        <v>416</v>
      </c>
      <c r="K64" s="166"/>
    </row>
    <row r="65" spans="1:11" s="22" customFormat="1" ht="18.75">
      <c r="A65" s="167"/>
      <c r="B65" s="14" t="s">
        <v>1083</v>
      </c>
      <c r="C65" s="12"/>
      <c r="D65" s="101"/>
      <c r="E65" s="90"/>
      <c r="F65" s="14"/>
      <c r="G65" s="12"/>
      <c r="H65" s="12"/>
      <c r="I65" s="12"/>
      <c r="J65" s="26"/>
      <c r="K65" s="12"/>
    </row>
    <row r="66" spans="1:11" s="22" customFormat="1" ht="18.75">
      <c r="A66" s="166">
        <v>15</v>
      </c>
      <c r="B66" s="3" t="s">
        <v>122</v>
      </c>
      <c r="C66" s="19" t="s">
        <v>94</v>
      </c>
      <c r="D66" s="35" t="s">
        <v>97</v>
      </c>
      <c r="E66" s="36">
        <v>60000</v>
      </c>
      <c r="F66" s="53">
        <v>60000</v>
      </c>
      <c r="G66" s="36">
        <v>60000</v>
      </c>
      <c r="H66" s="36">
        <v>60000</v>
      </c>
      <c r="I66" s="36" t="s">
        <v>374</v>
      </c>
      <c r="J66" s="29" t="s">
        <v>21</v>
      </c>
      <c r="K66" s="166" t="s">
        <v>517</v>
      </c>
    </row>
    <row r="67" spans="1:11" s="22" customFormat="1" ht="18.75">
      <c r="A67" s="166"/>
      <c r="B67" s="3"/>
      <c r="C67" s="39" t="s">
        <v>95</v>
      </c>
      <c r="D67" s="94" t="s">
        <v>98</v>
      </c>
      <c r="E67" s="35"/>
      <c r="G67" s="19"/>
      <c r="H67" s="19"/>
      <c r="I67" s="19" t="s">
        <v>375</v>
      </c>
      <c r="K67" s="166"/>
    </row>
    <row r="68" spans="1:11" s="22" customFormat="1" ht="18.75">
      <c r="A68" s="12"/>
      <c r="B68" s="12"/>
      <c r="C68" s="12" t="s">
        <v>96</v>
      </c>
      <c r="D68" s="101" t="s">
        <v>96</v>
      </c>
      <c r="E68" s="90"/>
      <c r="F68" s="14"/>
      <c r="G68" s="12"/>
      <c r="H68" s="12"/>
      <c r="I68" s="12" t="s">
        <v>416</v>
      </c>
      <c r="J68" s="26"/>
      <c r="K68" s="12"/>
    </row>
    <row r="69" spans="1:11" s="22" customFormat="1" ht="18.75">
      <c r="A69" s="166">
        <v>16</v>
      </c>
      <c r="B69" s="3" t="s">
        <v>1294</v>
      </c>
      <c r="C69" s="19" t="s">
        <v>223</v>
      </c>
      <c r="D69" s="166" t="s">
        <v>224</v>
      </c>
      <c r="E69" s="20">
        <v>50000</v>
      </c>
      <c r="F69" s="21">
        <v>50000</v>
      </c>
      <c r="G69" s="20">
        <v>50000</v>
      </c>
      <c r="H69" s="20">
        <v>50000</v>
      </c>
      <c r="I69" s="36" t="s">
        <v>374</v>
      </c>
      <c r="J69" s="3" t="s">
        <v>225</v>
      </c>
      <c r="K69" s="166" t="s">
        <v>517</v>
      </c>
    </row>
    <row r="70" spans="1:11" s="22" customFormat="1" ht="18.75">
      <c r="A70" s="166"/>
      <c r="B70" s="3" t="s">
        <v>1295</v>
      </c>
      <c r="C70" s="19" t="s">
        <v>16</v>
      </c>
      <c r="D70" s="337" t="s">
        <v>19</v>
      </c>
      <c r="E70" s="19"/>
      <c r="G70" s="19"/>
      <c r="H70" s="19"/>
      <c r="I70" s="19" t="s">
        <v>375</v>
      </c>
      <c r="J70" s="3"/>
      <c r="K70" s="166"/>
    </row>
    <row r="71" spans="1:11" s="22" customFormat="1" ht="18.75">
      <c r="A71" s="167"/>
      <c r="B71" s="14" t="s">
        <v>1085</v>
      </c>
      <c r="C71" s="12" t="s">
        <v>17</v>
      </c>
      <c r="D71" s="26" t="s">
        <v>20</v>
      </c>
      <c r="E71" s="12"/>
      <c r="F71" s="14"/>
      <c r="G71" s="12"/>
      <c r="H71" s="12"/>
      <c r="I71" s="12" t="s">
        <v>416</v>
      </c>
      <c r="J71" s="14"/>
      <c r="K71" s="12"/>
    </row>
    <row r="75" spans="1:11" s="24" customFormat="1" ht="18.75">
      <c r="A75" s="296"/>
      <c r="B75" s="22"/>
      <c r="C75" s="22"/>
      <c r="D75" s="296"/>
      <c r="E75" s="53"/>
      <c r="F75" s="53"/>
      <c r="G75" s="53"/>
      <c r="H75" s="52"/>
      <c r="I75" s="296"/>
      <c r="J75" s="94"/>
      <c r="K75" s="296"/>
    </row>
    <row r="76" spans="1:11" s="24" customFormat="1" ht="18.75">
      <c r="A76" s="296"/>
      <c r="B76" s="22"/>
      <c r="C76" s="22"/>
      <c r="D76" s="296"/>
      <c r="E76" s="53"/>
      <c r="F76" s="53"/>
      <c r="G76" s="53"/>
      <c r="H76" s="52"/>
      <c r="I76" s="296"/>
      <c r="J76" s="94"/>
      <c r="K76" s="296"/>
    </row>
    <row r="77" spans="1:11" s="22" customFormat="1" ht="18.75">
      <c r="A77" s="595" t="s">
        <v>555</v>
      </c>
      <c r="B77" s="595"/>
      <c r="C77" s="595"/>
      <c r="D77" s="595"/>
      <c r="E77" s="595"/>
      <c r="F77" s="595"/>
      <c r="G77" s="595"/>
      <c r="H77" s="595"/>
      <c r="I77" s="595"/>
      <c r="J77" s="595"/>
      <c r="K77" s="595"/>
    </row>
    <row r="78" spans="1:11" s="24" customFormat="1" ht="18.75">
      <c r="A78" s="377"/>
      <c r="B78" s="22"/>
      <c r="C78" s="22"/>
      <c r="D78" s="22"/>
      <c r="E78" s="377"/>
      <c r="F78" s="377"/>
      <c r="G78" s="377"/>
      <c r="H78" s="156"/>
      <c r="I78" s="377"/>
      <c r="J78" s="22"/>
      <c r="K78" s="377"/>
    </row>
    <row r="79" spans="1:11" s="24" customFormat="1" ht="18.75">
      <c r="A79" s="377"/>
      <c r="B79" s="22"/>
      <c r="C79" s="22"/>
      <c r="D79" s="22"/>
      <c r="E79" s="377"/>
      <c r="F79" s="377"/>
      <c r="G79" s="377"/>
      <c r="H79" s="156"/>
      <c r="I79" s="377"/>
      <c r="J79" s="22"/>
      <c r="K79" s="377"/>
    </row>
    <row r="80" spans="1:10" s="24" customFormat="1" ht="18.75">
      <c r="A80" s="296"/>
      <c r="B80" s="22"/>
      <c r="C80" s="22"/>
      <c r="D80" s="22"/>
      <c r="E80" s="296"/>
      <c r="F80" s="296"/>
      <c r="G80" s="310"/>
      <c r="H80" s="156"/>
      <c r="I80" s="296"/>
      <c r="J80" s="22"/>
    </row>
    <row r="81" spans="1:11" s="22" customFormat="1" ht="18.75">
      <c r="A81" s="296"/>
      <c r="C81" s="22" t="s">
        <v>523</v>
      </c>
      <c r="D81" s="296"/>
      <c r="E81" s="179">
        <f>SUM(E12+E15+E18+E21+E23+E33+E36+E39+E42+E44+E47+E49+E59+E62+E66+E69)</f>
        <v>653000</v>
      </c>
      <c r="F81" s="179">
        <f>SUM(F12+F15+F18+F21+F23+F33+F36+F39+F42+F44+F47+F49+F59+F62+F66+F69)</f>
        <v>653000</v>
      </c>
      <c r="G81" s="179">
        <f>SUM(G12+G15+G18+G21+G23+G33+G36+G39+G42+G44+G47+G49+G59+G62+G66+G69)</f>
        <v>653000</v>
      </c>
      <c r="H81" s="179">
        <f>SUM(H12+H15+H18+H21+H23+H33+H36+H39+H42+H44+H47+H49+H59+H62+H66+H69)</f>
        <v>653000</v>
      </c>
      <c r="K81" s="296"/>
    </row>
  </sheetData>
  <sheetProtection/>
  <mergeCells count="28">
    <mergeCell ref="A2:K2"/>
    <mergeCell ref="A3:K3"/>
    <mergeCell ref="A4:K4"/>
    <mergeCell ref="A5:K5"/>
    <mergeCell ref="A6:K6"/>
    <mergeCell ref="A8:D8"/>
    <mergeCell ref="A9:A11"/>
    <mergeCell ref="B9:B11"/>
    <mergeCell ref="C9:C11"/>
    <mergeCell ref="E9:H9"/>
    <mergeCell ref="A26:K26"/>
    <mergeCell ref="A56:A58"/>
    <mergeCell ref="H59:H61"/>
    <mergeCell ref="H44:H46"/>
    <mergeCell ref="B56:B58"/>
    <mergeCell ref="C56:C58"/>
    <mergeCell ref="E56:H56"/>
    <mergeCell ref="A52:K52"/>
    <mergeCell ref="A77:K77"/>
    <mergeCell ref="A55:D55"/>
    <mergeCell ref="A29:D29"/>
    <mergeCell ref="K9:K11"/>
    <mergeCell ref="K30:K32"/>
    <mergeCell ref="K56:K58"/>
    <mergeCell ref="A30:A32"/>
    <mergeCell ref="B30:B32"/>
    <mergeCell ref="C30:C32"/>
    <mergeCell ref="E30:H30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9"/>
  <sheetViews>
    <sheetView view="pageBreakPreview" zoomScaleSheetLayoutView="100" zoomScalePageLayoutView="0" workbookViewId="0" topLeftCell="A112">
      <selection activeCell="F128" sqref="F128"/>
    </sheetView>
  </sheetViews>
  <sheetFormatPr defaultColWidth="9.140625" defaultRowHeight="15"/>
  <cols>
    <col min="1" max="1" width="3.8515625" style="3" customWidth="1"/>
    <col min="2" max="2" width="23.00390625" style="3" customWidth="1"/>
    <col min="3" max="3" width="18.00390625" style="3" customWidth="1"/>
    <col min="4" max="4" width="16.421875" style="3" customWidth="1"/>
    <col min="5" max="5" width="10.421875" style="3" customWidth="1"/>
    <col min="6" max="6" width="9.421875" style="3" customWidth="1"/>
    <col min="7" max="7" width="9.140625" style="3" customWidth="1"/>
    <col min="8" max="8" width="9.57421875" style="3" customWidth="1"/>
    <col min="9" max="9" width="8.7109375" style="3" customWidth="1"/>
    <col min="10" max="10" width="16.7109375" style="3" customWidth="1"/>
    <col min="11" max="11" width="9.421875" style="3" customWidth="1"/>
    <col min="12" max="15" width="0" style="3" hidden="1" customWidth="1"/>
    <col min="16" max="16384" width="9.00390625" style="3" customWidth="1"/>
  </cols>
  <sheetData>
    <row r="1" spans="1:11" s="24" customFormat="1" ht="18.75">
      <c r="A1" s="337"/>
      <c r="B1" s="22"/>
      <c r="C1" s="22"/>
      <c r="D1" s="22"/>
      <c r="E1" s="337"/>
      <c r="F1" s="337"/>
      <c r="G1" s="337"/>
      <c r="H1" s="156"/>
      <c r="I1" s="337"/>
      <c r="J1" s="419" t="s">
        <v>785</v>
      </c>
      <c r="K1" s="62"/>
    </row>
    <row r="2" spans="1:11" ht="18.75">
      <c r="A2" s="647" t="s">
        <v>361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</row>
    <row r="3" spans="1:11" ht="18.75">
      <c r="A3" s="647" t="s">
        <v>780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362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s="73" customFormat="1" ht="18.75">
      <c r="A5" s="648" t="s">
        <v>1235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</row>
    <row r="6" spans="1:11" s="97" customFormat="1" ht="18.75">
      <c r="A6" s="648" t="s">
        <v>1236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109" customFormat="1" ht="18.75">
      <c r="A7" s="73" t="s">
        <v>1100</v>
      </c>
      <c r="B7" s="103"/>
      <c r="C7" s="103"/>
      <c r="D7" s="104"/>
      <c r="E7" s="104"/>
      <c r="F7" s="104"/>
      <c r="G7" s="104"/>
      <c r="H7" s="104"/>
      <c r="I7" s="104"/>
      <c r="K7" s="62"/>
    </row>
    <row r="8" spans="1:11" s="109" customFormat="1" ht="18.75">
      <c r="A8" s="656" t="s">
        <v>827</v>
      </c>
      <c r="B8" s="656"/>
      <c r="C8" s="656"/>
      <c r="D8" s="656"/>
      <c r="E8" s="103"/>
      <c r="F8" s="103"/>
      <c r="G8" s="103"/>
      <c r="H8" s="103"/>
      <c r="I8" s="103"/>
      <c r="J8" s="103"/>
      <c r="K8" s="103"/>
    </row>
    <row r="9" spans="1:11" s="109" customFormat="1" ht="18.75">
      <c r="A9" s="610" t="s">
        <v>0</v>
      </c>
      <c r="B9" s="610" t="s">
        <v>1</v>
      </c>
      <c r="C9" s="610" t="s">
        <v>2</v>
      </c>
      <c r="D9" s="107" t="s">
        <v>3</v>
      </c>
      <c r="E9" s="628" t="s">
        <v>4</v>
      </c>
      <c r="F9" s="629"/>
      <c r="G9" s="629"/>
      <c r="H9" s="630"/>
      <c r="I9" s="107" t="s">
        <v>363</v>
      </c>
      <c r="J9" s="108" t="s">
        <v>5</v>
      </c>
      <c r="K9" s="644" t="s">
        <v>728</v>
      </c>
    </row>
    <row r="10" spans="1:11" s="109" customFormat="1" ht="18.75">
      <c r="A10" s="654"/>
      <c r="B10" s="654"/>
      <c r="C10" s="654"/>
      <c r="D10" s="110" t="s">
        <v>6</v>
      </c>
      <c r="E10" s="111">
        <v>2561</v>
      </c>
      <c r="F10" s="107">
        <v>2562</v>
      </c>
      <c r="G10" s="112">
        <v>2563</v>
      </c>
      <c r="H10" s="112">
        <v>2564</v>
      </c>
      <c r="I10" s="110" t="s">
        <v>364</v>
      </c>
      <c r="J10" s="113" t="s">
        <v>7</v>
      </c>
      <c r="K10" s="645"/>
    </row>
    <row r="11" spans="1:11" s="109" customFormat="1" ht="18.75">
      <c r="A11" s="655"/>
      <c r="B11" s="655"/>
      <c r="C11" s="655"/>
      <c r="D11" s="114"/>
      <c r="E11" s="115" t="s">
        <v>8</v>
      </c>
      <c r="F11" s="117" t="s">
        <v>8</v>
      </c>
      <c r="G11" s="116" t="s">
        <v>8</v>
      </c>
      <c r="H11" s="116" t="s">
        <v>8</v>
      </c>
      <c r="I11" s="117"/>
      <c r="J11" s="118"/>
      <c r="K11" s="646"/>
    </row>
    <row r="12" spans="1:11" s="22" customFormat="1" ht="18.75">
      <c r="A12" s="165">
        <v>1</v>
      </c>
      <c r="B12" s="3" t="s">
        <v>831</v>
      </c>
      <c r="C12" s="15" t="s">
        <v>72</v>
      </c>
      <c r="D12" s="165" t="s">
        <v>74</v>
      </c>
      <c r="E12" s="36">
        <v>50000</v>
      </c>
      <c r="F12" s="53">
        <v>50000</v>
      </c>
      <c r="G12" s="142">
        <v>50000</v>
      </c>
      <c r="H12" s="36">
        <v>50000</v>
      </c>
      <c r="I12" s="36" t="s">
        <v>365</v>
      </c>
      <c r="J12" s="29" t="s">
        <v>76</v>
      </c>
      <c r="K12" s="166" t="s">
        <v>517</v>
      </c>
    </row>
    <row r="13" spans="1:11" s="22" customFormat="1" ht="18.75">
      <c r="A13" s="166"/>
      <c r="B13" s="3" t="s">
        <v>832</v>
      </c>
      <c r="C13" s="39" t="s">
        <v>73</v>
      </c>
      <c r="D13" s="16" t="s">
        <v>75</v>
      </c>
      <c r="E13" s="35"/>
      <c r="F13" s="3"/>
      <c r="G13" s="19"/>
      <c r="H13" s="19"/>
      <c r="I13" s="19" t="s">
        <v>366</v>
      </c>
      <c r="J13" s="22" t="s">
        <v>77</v>
      </c>
      <c r="K13" s="19"/>
    </row>
    <row r="14" spans="1:11" s="22" customFormat="1" ht="18.75">
      <c r="A14" s="165">
        <v>2</v>
      </c>
      <c r="B14" s="63" t="s">
        <v>833</v>
      </c>
      <c r="C14" s="15" t="s">
        <v>78</v>
      </c>
      <c r="D14" s="165" t="s">
        <v>80</v>
      </c>
      <c r="E14" s="142">
        <v>30000</v>
      </c>
      <c r="F14" s="67">
        <v>30000</v>
      </c>
      <c r="G14" s="142">
        <v>30000</v>
      </c>
      <c r="H14" s="142">
        <v>30000</v>
      </c>
      <c r="I14" s="142" t="s">
        <v>365</v>
      </c>
      <c r="J14" s="45" t="s">
        <v>76</v>
      </c>
      <c r="K14" s="165" t="s">
        <v>517</v>
      </c>
    </row>
    <row r="15" spans="1:11" s="22" customFormat="1" ht="18.75">
      <c r="A15" s="166"/>
      <c r="B15" s="22" t="s">
        <v>834</v>
      </c>
      <c r="C15" s="39" t="s">
        <v>79</v>
      </c>
      <c r="D15" s="296" t="s">
        <v>81</v>
      </c>
      <c r="E15" s="35"/>
      <c r="G15" s="19"/>
      <c r="H15" s="19"/>
      <c r="I15" s="19" t="s">
        <v>366</v>
      </c>
      <c r="J15" s="22" t="s">
        <v>77</v>
      </c>
      <c r="K15" s="166"/>
    </row>
    <row r="16" spans="1:11" s="22" customFormat="1" ht="18.75">
      <c r="A16" s="166"/>
      <c r="C16" s="19"/>
      <c r="D16" s="296"/>
      <c r="E16" s="35"/>
      <c r="G16" s="19"/>
      <c r="H16" s="19"/>
      <c r="I16" s="19" t="s">
        <v>367</v>
      </c>
      <c r="J16" s="296"/>
      <c r="K16" s="19"/>
    </row>
    <row r="17" spans="1:11" s="22" customFormat="1" ht="18.75">
      <c r="A17" s="165">
        <v>3</v>
      </c>
      <c r="B17" s="63" t="s">
        <v>835</v>
      </c>
      <c r="C17" s="15" t="s">
        <v>83</v>
      </c>
      <c r="D17" s="92" t="s">
        <v>85</v>
      </c>
      <c r="E17" s="293">
        <v>10000</v>
      </c>
      <c r="F17" s="59">
        <v>10000</v>
      </c>
      <c r="G17" s="17">
        <v>10000</v>
      </c>
      <c r="H17" s="17">
        <v>10000</v>
      </c>
      <c r="I17" s="142" t="s">
        <v>365</v>
      </c>
      <c r="J17" s="68" t="s">
        <v>87</v>
      </c>
      <c r="K17" s="165" t="s">
        <v>517</v>
      </c>
    </row>
    <row r="18" spans="1:11" s="22" customFormat="1" ht="18.75">
      <c r="A18" s="166"/>
      <c r="B18" s="22" t="s">
        <v>836</v>
      </c>
      <c r="C18" s="19" t="s">
        <v>84</v>
      </c>
      <c r="D18" s="166" t="s">
        <v>86</v>
      </c>
      <c r="E18" s="36"/>
      <c r="F18" s="53"/>
      <c r="G18" s="36"/>
      <c r="H18" s="36"/>
      <c r="I18" s="19" t="s">
        <v>366</v>
      </c>
      <c r="J18" s="48" t="s">
        <v>88</v>
      </c>
      <c r="K18" s="166"/>
    </row>
    <row r="19" spans="1:11" s="22" customFormat="1" ht="18.75">
      <c r="A19" s="166"/>
      <c r="B19" s="22" t="s">
        <v>82</v>
      </c>
      <c r="C19" s="19"/>
      <c r="D19" s="296"/>
      <c r="E19" s="35"/>
      <c r="G19" s="19"/>
      <c r="H19" s="19"/>
      <c r="I19" s="19" t="s">
        <v>367</v>
      </c>
      <c r="J19" s="296"/>
      <c r="K19" s="166"/>
    </row>
    <row r="20" spans="1:11" s="22" customFormat="1" ht="18.75">
      <c r="A20" s="165">
        <v>4</v>
      </c>
      <c r="B20" s="63" t="s">
        <v>89</v>
      </c>
      <c r="C20" s="15" t="s">
        <v>90</v>
      </c>
      <c r="D20" s="7" t="s">
        <v>92</v>
      </c>
      <c r="E20" s="293">
        <v>10000</v>
      </c>
      <c r="F20" s="59">
        <v>10000</v>
      </c>
      <c r="G20" s="17">
        <v>10000</v>
      </c>
      <c r="H20" s="17">
        <v>10000</v>
      </c>
      <c r="I20" s="142" t="s">
        <v>365</v>
      </c>
      <c r="J20" s="63" t="s">
        <v>93</v>
      </c>
      <c r="K20" s="165" t="s">
        <v>517</v>
      </c>
    </row>
    <row r="21" spans="1:11" s="22" customFormat="1" ht="18.75">
      <c r="A21" s="166"/>
      <c r="C21" s="200" t="s">
        <v>91</v>
      </c>
      <c r="D21" s="166"/>
      <c r="E21" s="36"/>
      <c r="F21" s="53"/>
      <c r="G21" s="36"/>
      <c r="H21" s="36"/>
      <c r="I21" s="19" t="s">
        <v>366</v>
      </c>
      <c r="J21" s="10"/>
      <c r="K21" s="166"/>
    </row>
    <row r="22" spans="1:11" s="22" customFormat="1" ht="18.75">
      <c r="A22" s="166"/>
      <c r="B22" s="3"/>
      <c r="C22" s="39"/>
      <c r="D22" s="16"/>
      <c r="E22" s="35"/>
      <c r="G22" s="19"/>
      <c r="H22" s="19"/>
      <c r="I22" s="19" t="s">
        <v>367</v>
      </c>
      <c r="K22" s="166"/>
    </row>
    <row r="23" spans="1:11" s="24" customFormat="1" ht="18.75">
      <c r="A23" s="165">
        <v>5</v>
      </c>
      <c r="B23" s="63" t="s">
        <v>707</v>
      </c>
      <c r="C23" s="15" t="s">
        <v>271</v>
      </c>
      <c r="D23" s="7" t="s">
        <v>273</v>
      </c>
      <c r="E23" s="334">
        <v>500000</v>
      </c>
      <c r="F23" s="311">
        <v>500000</v>
      </c>
      <c r="G23" s="334">
        <v>500000</v>
      </c>
      <c r="H23" s="334">
        <v>500000</v>
      </c>
      <c r="I23" s="142" t="s">
        <v>365</v>
      </c>
      <c r="J23" s="63" t="s">
        <v>438</v>
      </c>
      <c r="K23" s="165" t="s">
        <v>517</v>
      </c>
    </row>
    <row r="24" spans="1:11" s="24" customFormat="1" ht="18.75">
      <c r="A24" s="166"/>
      <c r="B24" s="22" t="s">
        <v>441</v>
      </c>
      <c r="C24" s="19" t="s">
        <v>272</v>
      </c>
      <c r="D24" s="166" t="s">
        <v>440</v>
      </c>
      <c r="E24" s="36"/>
      <c r="F24" s="53"/>
      <c r="G24" s="36"/>
      <c r="H24" s="36"/>
      <c r="I24" s="19" t="s">
        <v>366</v>
      </c>
      <c r="J24" s="10" t="s">
        <v>439</v>
      </c>
      <c r="K24" s="166"/>
    </row>
    <row r="25" spans="1:11" s="24" customFormat="1" ht="18.75">
      <c r="A25" s="167"/>
      <c r="B25" s="14"/>
      <c r="C25" s="155"/>
      <c r="D25" s="26" t="s">
        <v>203</v>
      </c>
      <c r="E25" s="90"/>
      <c r="F25" s="14"/>
      <c r="G25" s="12"/>
      <c r="H25" s="12"/>
      <c r="I25" s="12" t="s">
        <v>367</v>
      </c>
      <c r="J25" s="14"/>
      <c r="K25" s="167"/>
    </row>
    <row r="26" spans="1:11" s="24" customFormat="1" ht="18.75">
      <c r="A26" s="595" t="s">
        <v>1180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</row>
    <row r="27" spans="1:11" s="24" customFormat="1" ht="18.75">
      <c r="A27" s="337"/>
      <c r="B27" s="22"/>
      <c r="C27" s="22"/>
      <c r="D27" s="94"/>
      <c r="E27" s="53"/>
      <c r="F27" s="53"/>
      <c r="G27" s="53"/>
      <c r="H27" s="53"/>
      <c r="I27" s="53"/>
      <c r="J27" s="419" t="s">
        <v>785</v>
      </c>
      <c r="K27" s="62"/>
    </row>
    <row r="28" spans="1:10" s="24" customFormat="1" ht="18.75">
      <c r="A28" s="73" t="s">
        <v>1100</v>
      </c>
      <c r="B28" s="3"/>
      <c r="C28" s="3"/>
      <c r="D28" s="440"/>
      <c r="E28" s="4"/>
      <c r="F28" s="4"/>
      <c r="G28" s="4"/>
      <c r="H28" s="4"/>
      <c r="I28" s="4"/>
      <c r="J28" s="16"/>
    </row>
    <row r="29" spans="1:11" s="24" customFormat="1" ht="18.75">
      <c r="A29" s="656" t="s">
        <v>827</v>
      </c>
      <c r="B29" s="656"/>
      <c r="C29" s="656"/>
      <c r="D29" s="656"/>
      <c r="E29" s="3"/>
      <c r="F29" s="3"/>
      <c r="G29" s="3"/>
      <c r="H29" s="3"/>
      <c r="I29" s="3"/>
      <c r="J29" s="3"/>
      <c r="K29" s="3"/>
    </row>
    <row r="30" spans="1:11" s="24" customFormat="1" ht="18.75">
      <c r="A30" s="638" t="s">
        <v>0</v>
      </c>
      <c r="B30" s="638" t="s">
        <v>1</v>
      </c>
      <c r="C30" s="638" t="s">
        <v>2</v>
      </c>
      <c r="D30" s="74" t="s">
        <v>3</v>
      </c>
      <c r="E30" s="641" t="s">
        <v>4</v>
      </c>
      <c r="F30" s="642"/>
      <c r="G30" s="642"/>
      <c r="H30" s="643"/>
      <c r="I30" s="74" t="s">
        <v>363</v>
      </c>
      <c r="J30" s="75" t="s">
        <v>5</v>
      </c>
      <c r="K30" s="644" t="s">
        <v>728</v>
      </c>
    </row>
    <row r="31" spans="1:11" s="24" customFormat="1" ht="18.75">
      <c r="A31" s="639"/>
      <c r="B31" s="639"/>
      <c r="C31" s="639"/>
      <c r="D31" s="76" t="s">
        <v>6</v>
      </c>
      <c r="E31" s="77">
        <v>2561</v>
      </c>
      <c r="F31" s="74">
        <v>2562</v>
      </c>
      <c r="G31" s="112">
        <v>2563</v>
      </c>
      <c r="H31" s="78">
        <v>2564</v>
      </c>
      <c r="I31" s="76" t="s">
        <v>364</v>
      </c>
      <c r="J31" s="79" t="s">
        <v>7</v>
      </c>
      <c r="K31" s="645"/>
    </row>
    <row r="32" spans="1:11" s="24" customFormat="1" ht="18.75">
      <c r="A32" s="640"/>
      <c r="B32" s="640"/>
      <c r="C32" s="640"/>
      <c r="D32" s="80"/>
      <c r="E32" s="81" t="s">
        <v>8</v>
      </c>
      <c r="F32" s="82" t="s">
        <v>8</v>
      </c>
      <c r="G32" s="116" t="s">
        <v>8</v>
      </c>
      <c r="H32" s="83" t="s">
        <v>8</v>
      </c>
      <c r="I32" s="82"/>
      <c r="J32" s="84"/>
      <c r="K32" s="646"/>
    </row>
    <row r="33" spans="1:11" s="24" customFormat="1" ht="18.75">
      <c r="A33" s="165">
        <v>6</v>
      </c>
      <c r="B33" s="63" t="s">
        <v>839</v>
      </c>
      <c r="C33" s="15" t="s">
        <v>345</v>
      </c>
      <c r="D33" s="165" t="s">
        <v>80</v>
      </c>
      <c r="E33" s="148">
        <v>5000</v>
      </c>
      <c r="F33" s="289">
        <v>5000</v>
      </c>
      <c r="G33" s="148">
        <v>5000</v>
      </c>
      <c r="H33" s="148">
        <v>5000</v>
      </c>
      <c r="I33" s="142" t="s">
        <v>365</v>
      </c>
      <c r="J33" s="45" t="s">
        <v>344</v>
      </c>
      <c r="K33" s="165" t="s">
        <v>517</v>
      </c>
    </row>
    <row r="34" spans="1:11" s="24" customFormat="1" ht="18.75">
      <c r="A34" s="166"/>
      <c r="B34" s="22" t="s">
        <v>840</v>
      </c>
      <c r="C34" s="19" t="s">
        <v>343</v>
      </c>
      <c r="D34" s="296" t="s">
        <v>81</v>
      </c>
      <c r="E34" s="36"/>
      <c r="F34" s="53"/>
      <c r="G34" s="36"/>
      <c r="H34" s="36"/>
      <c r="I34" s="19" t="s">
        <v>366</v>
      </c>
      <c r="J34" s="29" t="s">
        <v>343</v>
      </c>
      <c r="K34" s="166"/>
    </row>
    <row r="35" spans="1:11" s="24" customFormat="1" ht="18.75">
      <c r="A35" s="166"/>
      <c r="B35" s="22"/>
      <c r="C35" s="39"/>
      <c r="D35" s="94"/>
      <c r="E35" s="35"/>
      <c r="F35" s="22"/>
      <c r="G35" s="19"/>
      <c r="H35" s="19"/>
      <c r="I35" s="19" t="s">
        <v>367</v>
      </c>
      <c r="J35" s="22"/>
      <c r="K35" s="166"/>
    </row>
    <row r="36" spans="1:11" s="24" customFormat="1" ht="18.75">
      <c r="A36" s="165">
        <v>7</v>
      </c>
      <c r="B36" s="63" t="s">
        <v>841</v>
      </c>
      <c r="C36" s="15" t="s">
        <v>1296</v>
      </c>
      <c r="D36" s="165" t="s">
        <v>80</v>
      </c>
      <c r="E36" s="142">
        <v>10000</v>
      </c>
      <c r="F36" s="67">
        <v>10000</v>
      </c>
      <c r="G36" s="142">
        <v>10000</v>
      </c>
      <c r="H36" s="142">
        <v>10000</v>
      </c>
      <c r="I36" s="142" t="s">
        <v>365</v>
      </c>
      <c r="J36" s="63" t="s">
        <v>303</v>
      </c>
      <c r="K36" s="165" t="s">
        <v>517</v>
      </c>
    </row>
    <row r="37" spans="1:11" s="24" customFormat="1" ht="18.75">
      <c r="A37" s="166"/>
      <c r="B37" s="22" t="s">
        <v>842</v>
      </c>
      <c r="C37" s="39" t="s">
        <v>346</v>
      </c>
      <c r="D37" s="296" t="s">
        <v>81</v>
      </c>
      <c r="E37" s="36"/>
      <c r="F37" s="53"/>
      <c r="G37" s="36"/>
      <c r="H37" s="36"/>
      <c r="I37" s="19" t="s">
        <v>366</v>
      </c>
      <c r="J37" s="29"/>
      <c r="K37" s="166"/>
    </row>
    <row r="38" spans="1:11" s="24" customFormat="1" ht="18.75">
      <c r="A38" s="166"/>
      <c r="B38" s="22" t="s">
        <v>843</v>
      </c>
      <c r="C38" s="39" t="s">
        <v>347</v>
      </c>
      <c r="D38" s="337"/>
      <c r="E38" s="36"/>
      <c r="F38" s="53"/>
      <c r="G38" s="36"/>
      <c r="H38" s="36"/>
      <c r="I38" s="19" t="s">
        <v>367</v>
      </c>
      <c r="J38" s="29"/>
      <c r="K38" s="166"/>
    </row>
    <row r="39" spans="1:11" s="24" customFormat="1" ht="18.75">
      <c r="A39" s="166"/>
      <c r="B39" s="22" t="s">
        <v>845</v>
      </c>
      <c r="C39" s="39"/>
      <c r="D39" s="337"/>
      <c r="E39" s="36"/>
      <c r="F39" s="53"/>
      <c r="G39" s="36"/>
      <c r="H39" s="36"/>
      <c r="I39" s="19"/>
      <c r="J39" s="29"/>
      <c r="K39" s="166"/>
    </row>
    <row r="40" spans="1:11" s="24" customFormat="1" ht="18.75">
      <c r="A40" s="167"/>
      <c r="B40" s="14" t="s">
        <v>844</v>
      </c>
      <c r="C40" s="12"/>
      <c r="D40" s="12"/>
      <c r="E40" s="88"/>
      <c r="F40" s="164"/>
      <c r="G40" s="88"/>
      <c r="H40" s="88"/>
      <c r="I40" s="12"/>
      <c r="J40" s="27"/>
      <c r="K40" s="167"/>
    </row>
    <row r="41" spans="1:11" ht="18.75">
      <c r="A41" s="6">
        <v>8</v>
      </c>
      <c r="B41" s="63" t="s">
        <v>846</v>
      </c>
      <c r="C41" s="15" t="s">
        <v>305</v>
      </c>
      <c r="D41" s="7" t="s">
        <v>304</v>
      </c>
      <c r="E41" s="85">
        <v>5000</v>
      </c>
      <c r="F41" s="271">
        <v>5000</v>
      </c>
      <c r="G41" s="85">
        <v>5000</v>
      </c>
      <c r="H41" s="85">
        <v>5000</v>
      </c>
      <c r="I41" s="17" t="s">
        <v>395</v>
      </c>
      <c r="J41" s="63" t="s">
        <v>303</v>
      </c>
      <c r="K41" s="6" t="s">
        <v>517</v>
      </c>
    </row>
    <row r="42" spans="1:11" ht="18.75">
      <c r="A42" s="19"/>
      <c r="B42" s="22" t="s">
        <v>847</v>
      </c>
      <c r="C42" s="19" t="s">
        <v>306</v>
      </c>
      <c r="D42" s="72" t="s">
        <v>75</v>
      </c>
      <c r="E42" s="19"/>
      <c r="F42" s="22"/>
      <c r="G42" s="19"/>
      <c r="H42" s="19"/>
      <c r="I42" s="19" t="s">
        <v>396</v>
      </c>
      <c r="J42" s="22"/>
      <c r="K42" s="19"/>
    </row>
    <row r="43" spans="1:11" ht="18.75">
      <c r="A43" s="12"/>
      <c r="B43" s="14"/>
      <c r="C43" s="12"/>
      <c r="D43" s="26"/>
      <c r="E43" s="12"/>
      <c r="F43" s="14"/>
      <c r="G43" s="12"/>
      <c r="H43" s="12"/>
      <c r="I43" s="12" t="s">
        <v>397</v>
      </c>
      <c r="J43" s="14"/>
      <c r="K43" s="12"/>
    </row>
    <row r="44" spans="1:11" s="22" customFormat="1" ht="18.75">
      <c r="A44" s="166">
        <v>9</v>
      </c>
      <c r="B44" s="19" t="s">
        <v>313</v>
      </c>
      <c r="C44" s="19" t="s">
        <v>314</v>
      </c>
      <c r="D44" s="296" t="s">
        <v>304</v>
      </c>
      <c r="E44" s="148">
        <v>2000</v>
      </c>
      <c r="F44" s="177">
        <v>2000</v>
      </c>
      <c r="G44" s="148">
        <v>2000</v>
      </c>
      <c r="H44" s="148">
        <v>2000</v>
      </c>
      <c r="I44" s="17" t="s">
        <v>395</v>
      </c>
      <c r="J44" s="63" t="s">
        <v>316</v>
      </c>
      <c r="K44" s="165" t="s">
        <v>517</v>
      </c>
    </row>
    <row r="45" spans="1:11" s="22" customFormat="1" ht="18.75">
      <c r="A45" s="166"/>
      <c r="B45" s="3"/>
      <c r="C45" s="19" t="s">
        <v>315</v>
      </c>
      <c r="D45" s="296" t="s">
        <v>75</v>
      </c>
      <c r="E45" s="166"/>
      <c r="G45" s="19"/>
      <c r="H45" s="19"/>
      <c r="I45" s="19" t="s">
        <v>396</v>
      </c>
      <c r="J45" s="22" t="s">
        <v>317</v>
      </c>
      <c r="K45" s="19"/>
    </row>
    <row r="46" spans="1:11" s="22" customFormat="1" ht="18.75">
      <c r="A46" s="167"/>
      <c r="B46" s="14"/>
      <c r="C46" s="12"/>
      <c r="D46" s="26"/>
      <c r="E46" s="167"/>
      <c r="F46" s="14"/>
      <c r="G46" s="12"/>
      <c r="H46" s="12"/>
      <c r="I46" s="12" t="s">
        <v>397</v>
      </c>
      <c r="J46" s="14"/>
      <c r="K46" s="12"/>
    </row>
    <row r="47" spans="1:11" s="22" customFormat="1" ht="18.75">
      <c r="A47" s="165">
        <v>10</v>
      </c>
      <c r="B47" s="15" t="s">
        <v>848</v>
      </c>
      <c r="C47" s="15" t="s">
        <v>518</v>
      </c>
      <c r="D47" s="7" t="s">
        <v>304</v>
      </c>
      <c r="E47" s="85">
        <v>3000</v>
      </c>
      <c r="F47" s="271">
        <v>3000</v>
      </c>
      <c r="G47" s="85">
        <v>3000</v>
      </c>
      <c r="H47" s="85">
        <v>3000</v>
      </c>
      <c r="I47" s="17" t="s">
        <v>395</v>
      </c>
      <c r="J47" s="63" t="s">
        <v>307</v>
      </c>
      <c r="K47" s="165" t="s">
        <v>517</v>
      </c>
    </row>
    <row r="48" spans="1:11" s="22" customFormat="1" ht="18.75">
      <c r="A48" s="19"/>
      <c r="B48" s="19" t="s">
        <v>850</v>
      </c>
      <c r="C48" s="19" t="s">
        <v>311</v>
      </c>
      <c r="D48" s="296" t="s">
        <v>75</v>
      </c>
      <c r="E48" s="19"/>
      <c r="G48" s="19"/>
      <c r="H48" s="19"/>
      <c r="I48" s="19" t="s">
        <v>396</v>
      </c>
      <c r="J48" s="3" t="s">
        <v>308</v>
      </c>
      <c r="K48" s="19"/>
    </row>
    <row r="49" spans="1:11" s="22" customFormat="1" ht="18.75">
      <c r="A49" s="19"/>
      <c r="B49" s="19" t="s">
        <v>849</v>
      </c>
      <c r="C49" s="19" t="s">
        <v>312</v>
      </c>
      <c r="D49" s="19"/>
      <c r="E49" s="19"/>
      <c r="G49" s="19"/>
      <c r="H49" s="19"/>
      <c r="I49" s="19" t="s">
        <v>397</v>
      </c>
      <c r="J49" s="3" t="s">
        <v>309</v>
      </c>
      <c r="K49" s="19"/>
    </row>
    <row r="50" spans="1:11" s="22" customFormat="1" ht="18.75">
      <c r="A50" s="12"/>
      <c r="B50" s="12"/>
      <c r="C50" s="12"/>
      <c r="D50" s="167"/>
      <c r="E50" s="98"/>
      <c r="F50" s="341"/>
      <c r="G50" s="98"/>
      <c r="H50" s="98"/>
      <c r="I50" s="98"/>
      <c r="J50" s="27" t="s">
        <v>310</v>
      </c>
      <c r="K50" s="167"/>
    </row>
    <row r="51" spans="4:11" s="22" customFormat="1" ht="18.75">
      <c r="D51" s="156"/>
      <c r="E51" s="95"/>
      <c r="F51" s="95"/>
      <c r="G51" s="95"/>
      <c r="H51" s="95"/>
      <c r="I51" s="95"/>
      <c r="K51" s="377"/>
    </row>
    <row r="52" spans="1:11" s="24" customFormat="1" ht="18.75">
      <c r="A52" s="595" t="s">
        <v>1181</v>
      </c>
      <c r="B52" s="595"/>
      <c r="C52" s="595"/>
      <c r="D52" s="595"/>
      <c r="E52" s="595"/>
      <c r="F52" s="595"/>
      <c r="G52" s="595"/>
      <c r="H52" s="595"/>
      <c r="I52" s="595"/>
      <c r="J52" s="595"/>
      <c r="K52" s="595"/>
    </row>
    <row r="53" spans="1:11" s="24" customFormat="1" ht="18.75">
      <c r="A53" s="337"/>
      <c r="B53" s="22"/>
      <c r="C53" s="22"/>
      <c r="D53" s="94"/>
      <c r="E53" s="53"/>
      <c r="F53" s="53"/>
      <c r="G53" s="53"/>
      <c r="H53" s="53"/>
      <c r="I53" s="53"/>
      <c r="J53" s="419" t="s">
        <v>785</v>
      </c>
      <c r="K53" s="62"/>
    </row>
    <row r="54" spans="1:10" s="24" customFormat="1" ht="18.75">
      <c r="A54" s="73" t="s">
        <v>1100</v>
      </c>
      <c r="B54" s="3"/>
      <c r="C54" s="3"/>
      <c r="D54" s="4"/>
      <c r="E54" s="4"/>
      <c r="F54" s="4"/>
      <c r="G54" s="4"/>
      <c r="H54" s="4"/>
      <c r="I54" s="4"/>
      <c r="J54" s="16"/>
    </row>
    <row r="55" spans="1:11" s="24" customFormat="1" ht="18.75">
      <c r="A55" s="656" t="s">
        <v>827</v>
      </c>
      <c r="B55" s="656"/>
      <c r="C55" s="656"/>
      <c r="D55" s="656"/>
      <c r="E55" s="3"/>
      <c r="F55" s="3"/>
      <c r="G55" s="3"/>
      <c r="H55" s="3"/>
      <c r="I55" s="3"/>
      <c r="J55" s="3"/>
      <c r="K55" s="3"/>
    </row>
    <row r="56" spans="1:11" s="24" customFormat="1" ht="18.75">
      <c r="A56" s="638" t="s">
        <v>0</v>
      </c>
      <c r="B56" s="638" t="s">
        <v>1</v>
      </c>
      <c r="C56" s="638" t="s">
        <v>2</v>
      </c>
      <c r="D56" s="74" t="s">
        <v>3</v>
      </c>
      <c r="E56" s="641" t="s">
        <v>4</v>
      </c>
      <c r="F56" s="642"/>
      <c r="G56" s="642"/>
      <c r="H56" s="643"/>
      <c r="I56" s="74" t="s">
        <v>363</v>
      </c>
      <c r="J56" s="75" t="s">
        <v>5</v>
      </c>
      <c r="K56" s="644" t="s">
        <v>728</v>
      </c>
    </row>
    <row r="57" spans="1:11" s="24" customFormat="1" ht="18.75">
      <c r="A57" s="639"/>
      <c r="B57" s="639"/>
      <c r="C57" s="639"/>
      <c r="D57" s="76" t="s">
        <v>6</v>
      </c>
      <c r="E57" s="77">
        <v>2561</v>
      </c>
      <c r="F57" s="74">
        <v>2562</v>
      </c>
      <c r="G57" s="112">
        <v>2563</v>
      </c>
      <c r="H57" s="78">
        <v>2564</v>
      </c>
      <c r="I57" s="76" t="s">
        <v>364</v>
      </c>
      <c r="J57" s="79" t="s">
        <v>7</v>
      </c>
      <c r="K57" s="645"/>
    </row>
    <row r="58" spans="1:11" s="24" customFormat="1" ht="18.75">
      <c r="A58" s="640"/>
      <c r="B58" s="640"/>
      <c r="C58" s="640"/>
      <c r="D58" s="80"/>
      <c r="E58" s="81" t="s">
        <v>8</v>
      </c>
      <c r="F58" s="82" t="s">
        <v>8</v>
      </c>
      <c r="G58" s="116" t="s">
        <v>8</v>
      </c>
      <c r="H58" s="83" t="s">
        <v>8</v>
      </c>
      <c r="I58" s="82"/>
      <c r="J58" s="84"/>
      <c r="K58" s="646"/>
    </row>
    <row r="59" spans="1:11" s="22" customFormat="1" ht="18.75">
      <c r="A59" s="166">
        <v>11</v>
      </c>
      <c r="B59" s="3" t="s">
        <v>851</v>
      </c>
      <c r="C59" s="19" t="s">
        <v>331</v>
      </c>
      <c r="D59" s="296" t="s">
        <v>304</v>
      </c>
      <c r="E59" s="294">
        <v>10000</v>
      </c>
      <c r="F59" s="21">
        <v>10000</v>
      </c>
      <c r="G59" s="17">
        <v>10000</v>
      </c>
      <c r="H59" s="60">
        <v>10000</v>
      </c>
      <c r="I59" s="20" t="s">
        <v>395</v>
      </c>
      <c r="J59" s="3" t="s">
        <v>334</v>
      </c>
      <c r="K59" s="166" t="s">
        <v>517</v>
      </c>
    </row>
    <row r="60" spans="1:11" s="22" customFormat="1" ht="18.75">
      <c r="A60" s="166"/>
      <c r="B60" s="22" t="s">
        <v>852</v>
      </c>
      <c r="C60" s="19" t="s">
        <v>332</v>
      </c>
      <c r="D60" s="318" t="s">
        <v>75</v>
      </c>
      <c r="E60" s="166"/>
      <c r="G60" s="19"/>
      <c r="H60" s="19"/>
      <c r="I60" s="19" t="s">
        <v>396</v>
      </c>
      <c r="J60" s="29" t="s">
        <v>336</v>
      </c>
      <c r="K60" s="19"/>
    </row>
    <row r="61" spans="1:11" s="22" customFormat="1" ht="18.75">
      <c r="A61" s="167"/>
      <c r="B61" s="22" t="s">
        <v>330</v>
      </c>
      <c r="C61" s="12" t="s">
        <v>333</v>
      </c>
      <c r="D61" s="49"/>
      <c r="E61" s="317"/>
      <c r="F61" s="50"/>
      <c r="G61" s="51"/>
      <c r="H61" s="51"/>
      <c r="I61" s="12" t="s">
        <v>397</v>
      </c>
      <c r="J61" s="27" t="s">
        <v>335</v>
      </c>
      <c r="K61" s="19"/>
    </row>
    <row r="62" spans="1:11" s="22" customFormat="1" ht="18.75">
      <c r="A62" s="165">
        <v>12</v>
      </c>
      <c r="B62" s="15" t="s">
        <v>853</v>
      </c>
      <c r="C62" s="15" t="s">
        <v>408</v>
      </c>
      <c r="D62" s="7" t="s">
        <v>37</v>
      </c>
      <c r="E62" s="85">
        <v>20000</v>
      </c>
      <c r="F62" s="271">
        <v>20000</v>
      </c>
      <c r="G62" s="85">
        <v>20000</v>
      </c>
      <c r="H62" s="85">
        <v>20000</v>
      </c>
      <c r="I62" s="15" t="s">
        <v>417</v>
      </c>
      <c r="J62" s="63" t="s">
        <v>410</v>
      </c>
      <c r="K62" s="165" t="s">
        <v>517</v>
      </c>
    </row>
    <row r="63" spans="1:11" s="22" customFormat="1" ht="18.75">
      <c r="A63" s="19" t="s">
        <v>932</v>
      </c>
      <c r="B63" s="19" t="s">
        <v>854</v>
      </c>
      <c r="C63" s="19" t="s">
        <v>465</v>
      </c>
      <c r="D63" s="318" t="s">
        <v>400</v>
      </c>
      <c r="E63" s="34"/>
      <c r="F63" s="95"/>
      <c r="G63" s="34"/>
      <c r="H63" s="34"/>
      <c r="I63" s="19" t="s">
        <v>397</v>
      </c>
      <c r="J63" s="29" t="s">
        <v>411</v>
      </c>
      <c r="K63" s="19"/>
    </row>
    <row r="64" spans="1:11" s="22" customFormat="1" ht="18.75">
      <c r="A64" s="12"/>
      <c r="B64" s="19" t="s">
        <v>519</v>
      </c>
      <c r="C64" s="12"/>
      <c r="D64" s="167"/>
      <c r="E64" s="98"/>
      <c r="F64" s="341"/>
      <c r="G64" s="98"/>
      <c r="H64" s="98"/>
      <c r="I64" s="12"/>
      <c r="J64" s="27" t="s">
        <v>412</v>
      </c>
      <c r="K64" s="12"/>
    </row>
    <row r="65" spans="1:11" s="109" customFormat="1" ht="18.75">
      <c r="A65" s="119">
        <v>13</v>
      </c>
      <c r="B65" s="120" t="s">
        <v>855</v>
      </c>
      <c r="C65" s="120" t="s">
        <v>262</v>
      </c>
      <c r="D65" s="119" t="s">
        <v>22</v>
      </c>
      <c r="E65" s="121">
        <v>10000</v>
      </c>
      <c r="F65" s="122">
        <v>10000</v>
      </c>
      <c r="G65" s="123">
        <v>10000</v>
      </c>
      <c r="H65" s="254">
        <v>10000</v>
      </c>
      <c r="I65" s="123" t="s">
        <v>395</v>
      </c>
      <c r="J65" s="103" t="s">
        <v>28</v>
      </c>
      <c r="K65" s="124" t="s">
        <v>517</v>
      </c>
    </row>
    <row r="66" spans="1:11" s="109" customFormat="1" ht="18.75">
      <c r="A66" s="124"/>
      <c r="B66" s="103" t="s">
        <v>856</v>
      </c>
      <c r="C66" s="125" t="s">
        <v>263</v>
      </c>
      <c r="D66" s="126"/>
      <c r="E66" s="127"/>
      <c r="F66" s="103"/>
      <c r="G66" s="125"/>
      <c r="H66" s="125"/>
      <c r="I66" s="125" t="s">
        <v>396</v>
      </c>
      <c r="J66" s="103" t="s">
        <v>29</v>
      </c>
      <c r="K66" s="125"/>
    </row>
    <row r="67" spans="1:11" s="109" customFormat="1" ht="18.75">
      <c r="A67" s="131"/>
      <c r="B67" s="132"/>
      <c r="C67" s="133"/>
      <c r="D67" s="134"/>
      <c r="E67" s="135"/>
      <c r="F67" s="132"/>
      <c r="G67" s="133"/>
      <c r="H67" s="133"/>
      <c r="I67" s="133" t="s">
        <v>397</v>
      </c>
      <c r="J67" s="132"/>
      <c r="K67" s="133"/>
    </row>
    <row r="68" spans="1:11" s="22" customFormat="1" ht="18.75">
      <c r="A68" s="165">
        <v>14</v>
      </c>
      <c r="B68" s="63" t="s">
        <v>857</v>
      </c>
      <c r="C68" s="15" t="s">
        <v>274</v>
      </c>
      <c r="D68" s="165" t="s">
        <v>302</v>
      </c>
      <c r="E68" s="293">
        <v>10000</v>
      </c>
      <c r="F68" s="311">
        <v>10000</v>
      </c>
      <c r="G68" s="334">
        <v>10000</v>
      </c>
      <c r="H68" s="293">
        <v>10000</v>
      </c>
      <c r="I68" s="165" t="s">
        <v>418</v>
      </c>
      <c r="J68" s="63" t="s">
        <v>487</v>
      </c>
      <c r="K68" s="165" t="s">
        <v>517</v>
      </c>
    </row>
    <row r="69" spans="1:11" s="22" customFormat="1" ht="18.75">
      <c r="A69" s="12"/>
      <c r="B69" s="12" t="s">
        <v>858</v>
      </c>
      <c r="C69" s="12" t="s">
        <v>275</v>
      </c>
      <c r="D69" s="12"/>
      <c r="E69" s="12"/>
      <c r="F69" s="14"/>
      <c r="G69" s="12"/>
      <c r="H69" s="12"/>
      <c r="I69" s="295" t="s">
        <v>367</v>
      </c>
      <c r="J69" s="14" t="s">
        <v>39</v>
      </c>
      <c r="K69" s="167"/>
    </row>
    <row r="70" spans="1:11" s="22" customFormat="1" ht="18.75">
      <c r="A70" s="165">
        <v>15</v>
      </c>
      <c r="B70" s="63" t="s">
        <v>859</v>
      </c>
      <c r="C70" s="15" t="s">
        <v>274</v>
      </c>
      <c r="D70" s="165" t="s">
        <v>302</v>
      </c>
      <c r="E70" s="293">
        <v>10000</v>
      </c>
      <c r="F70" s="311">
        <v>10000</v>
      </c>
      <c r="G70" s="311">
        <v>10000</v>
      </c>
      <c r="H70" s="293">
        <v>10000</v>
      </c>
      <c r="I70" s="165" t="s">
        <v>418</v>
      </c>
      <c r="J70" s="63" t="s">
        <v>487</v>
      </c>
      <c r="K70" s="165" t="s">
        <v>517</v>
      </c>
    </row>
    <row r="71" spans="1:11" s="22" customFormat="1" ht="18" customHeight="1">
      <c r="A71" s="19"/>
      <c r="B71" s="19" t="s">
        <v>860</v>
      </c>
      <c r="C71" s="19" t="s">
        <v>275</v>
      </c>
      <c r="D71" s="19"/>
      <c r="E71" s="19"/>
      <c r="G71" s="23"/>
      <c r="H71" s="19"/>
      <c r="I71" s="294" t="s">
        <v>367</v>
      </c>
      <c r="J71" s="22" t="s">
        <v>39</v>
      </c>
      <c r="K71" s="166"/>
    </row>
    <row r="72" spans="1:11" s="22" customFormat="1" ht="18.75">
      <c r="A72" s="165">
        <v>16</v>
      </c>
      <c r="B72" s="63" t="s">
        <v>792</v>
      </c>
      <c r="C72" s="143" t="s">
        <v>340</v>
      </c>
      <c r="D72" s="7" t="s">
        <v>304</v>
      </c>
      <c r="E72" s="148">
        <v>10000</v>
      </c>
      <c r="F72" s="289">
        <v>10000</v>
      </c>
      <c r="G72" s="177">
        <v>10000</v>
      </c>
      <c r="H72" s="148">
        <v>10000</v>
      </c>
      <c r="I72" s="165" t="s">
        <v>418</v>
      </c>
      <c r="J72" s="144" t="s">
        <v>337</v>
      </c>
      <c r="K72" s="165" t="s">
        <v>517</v>
      </c>
    </row>
    <row r="73" spans="1:11" s="22" customFormat="1" ht="18.75">
      <c r="A73" s="166"/>
      <c r="B73" s="22" t="s">
        <v>793</v>
      </c>
      <c r="C73" s="55" t="s">
        <v>341</v>
      </c>
      <c r="D73" s="337" t="s">
        <v>75</v>
      </c>
      <c r="E73" s="335"/>
      <c r="F73" s="52"/>
      <c r="G73" s="349"/>
      <c r="H73" s="335"/>
      <c r="I73" s="335" t="s">
        <v>367</v>
      </c>
      <c r="J73" s="56" t="s">
        <v>339</v>
      </c>
      <c r="K73" s="166"/>
    </row>
    <row r="74" spans="1:11" s="22" customFormat="1" ht="18.75">
      <c r="A74" s="167"/>
      <c r="B74" s="14"/>
      <c r="C74" s="12" t="s">
        <v>342</v>
      </c>
      <c r="D74" s="14"/>
      <c r="E74" s="167"/>
      <c r="F74" s="14"/>
      <c r="G74" s="159"/>
      <c r="H74" s="12"/>
      <c r="I74" s="12"/>
      <c r="J74" s="27" t="s">
        <v>338</v>
      </c>
      <c r="K74" s="12"/>
    </row>
    <row r="75" spans="1:11" s="24" customFormat="1" ht="18.75">
      <c r="A75" s="296"/>
      <c r="B75" s="22"/>
      <c r="C75" s="22"/>
      <c r="D75" s="179"/>
      <c r="E75" s="22"/>
      <c r="F75" s="22"/>
      <c r="G75" s="22"/>
      <c r="H75" s="22"/>
      <c r="I75" s="22"/>
      <c r="J75" s="22"/>
      <c r="K75" s="62"/>
    </row>
    <row r="76" spans="1:11" s="24" customFormat="1" ht="18.75">
      <c r="A76" s="296"/>
      <c r="B76" s="22"/>
      <c r="C76" s="22"/>
      <c r="D76" s="22"/>
      <c r="E76" s="22"/>
      <c r="F76" s="22"/>
      <c r="G76" s="22"/>
      <c r="H76" s="22"/>
      <c r="I76" s="22"/>
      <c r="J76" s="22"/>
      <c r="K76" s="62"/>
    </row>
    <row r="77" spans="1:11" s="24" customFormat="1" ht="18.75">
      <c r="A77" s="377"/>
      <c r="B77" s="22"/>
      <c r="C77" s="22"/>
      <c r="D77" s="22"/>
      <c r="E77" s="22"/>
      <c r="F77" s="22"/>
      <c r="G77" s="22"/>
      <c r="H77" s="22"/>
      <c r="I77" s="22"/>
      <c r="J77" s="22"/>
      <c r="K77" s="62"/>
    </row>
    <row r="78" spans="1:11" s="24" customFormat="1" ht="18.75">
      <c r="A78" s="595" t="s">
        <v>1182</v>
      </c>
      <c r="B78" s="595"/>
      <c r="C78" s="595"/>
      <c r="D78" s="595"/>
      <c r="E78" s="595"/>
      <c r="F78" s="595"/>
      <c r="G78" s="595"/>
      <c r="H78" s="595"/>
      <c r="I78" s="595"/>
      <c r="J78" s="595"/>
      <c r="K78" s="595"/>
    </row>
    <row r="79" spans="1:11" s="24" customFormat="1" ht="18.75">
      <c r="A79" s="337"/>
      <c r="B79" s="22"/>
      <c r="C79" s="22"/>
      <c r="D79" s="22"/>
      <c r="E79" s="22"/>
      <c r="F79" s="22"/>
      <c r="G79" s="22"/>
      <c r="H79" s="22"/>
      <c r="I79" s="22"/>
      <c r="J79" s="419" t="s">
        <v>785</v>
      </c>
      <c r="K79" s="62"/>
    </row>
    <row r="80" spans="1:11" s="24" customFormat="1" ht="18.75">
      <c r="A80" s="73" t="s">
        <v>1100</v>
      </c>
      <c r="B80" s="3"/>
      <c r="C80" s="3"/>
      <c r="D80" s="4"/>
      <c r="E80" s="4"/>
      <c r="F80" s="4"/>
      <c r="G80" s="4"/>
      <c r="H80" s="4"/>
      <c r="I80" s="4"/>
      <c r="J80" s="4"/>
      <c r="K80" s="62"/>
    </row>
    <row r="81" spans="1:11" s="24" customFormat="1" ht="18.75">
      <c r="A81" s="656" t="s">
        <v>827</v>
      </c>
      <c r="B81" s="656"/>
      <c r="C81" s="656"/>
      <c r="D81" s="656"/>
      <c r="E81" s="3"/>
      <c r="F81" s="3"/>
      <c r="G81" s="3"/>
      <c r="H81" s="3"/>
      <c r="I81" s="3"/>
      <c r="J81" s="3"/>
      <c r="K81" s="3"/>
    </row>
    <row r="82" spans="1:11" s="24" customFormat="1" ht="18.75">
      <c r="A82" s="638" t="s">
        <v>0</v>
      </c>
      <c r="B82" s="638" t="s">
        <v>1</v>
      </c>
      <c r="C82" s="638" t="s">
        <v>2</v>
      </c>
      <c r="D82" s="74" t="s">
        <v>3</v>
      </c>
      <c r="E82" s="641" t="s">
        <v>4</v>
      </c>
      <c r="F82" s="642"/>
      <c r="G82" s="642"/>
      <c r="H82" s="643"/>
      <c r="I82" s="74" t="s">
        <v>363</v>
      </c>
      <c r="J82" s="75" t="s">
        <v>5</v>
      </c>
      <c r="K82" s="644" t="s">
        <v>728</v>
      </c>
    </row>
    <row r="83" spans="1:11" s="24" customFormat="1" ht="18.75">
      <c r="A83" s="639"/>
      <c r="B83" s="639"/>
      <c r="C83" s="639"/>
      <c r="D83" s="76" t="s">
        <v>6</v>
      </c>
      <c r="E83" s="77">
        <v>2561</v>
      </c>
      <c r="F83" s="74">
        <v>2562</v>
      </c>
      <c r="G83" s="112">
        <v>2563</v>
      </c>
      <c r="H83" s="78">
        <v>2564</v>
      </c>
      <c r="I83" s="76" t="s">
        <v>364</v>
      </c>
      <c r="J83" s="79" t="s">
        <v>7</v>
      </c>
      <c r="K83" s="645"/>
    </row>
    <row r="84" spans="1:11" s="24" customFormat="1" ht="18.75">
      <c r="A84" s="640"/>
      <c r="B84" s="640"/>
      <c r="C84" s="640"/>
      <c r="D84" s="80"/>
      <c r="E84" s="81" t="s">
        <v>8</v>
      </c>
      <c r="F84" s="82" t="s">
        <v>8</v>
      </c>
      <c r="G84" s="116" t="s">
        <v>8</v>
      </c>
      <c r="H84" s="83" t="s">
        <v>8</v>
      </c>
      <c r="I84" s="82"/>
      <c r="J84" s="84"/>
      <c r="K84" s="646"/>
    </row>
    <row r="85" spans="1:11" s="24" customFormat="1" ht="18.75">
      <c r="A85" s="165">
        <v>17</v>
      </c>
      <c r="B85" s="22" t="s">
        <v>861</v>
      </c>
      <c r="C85" s="19" t="s">
        <v>325</v>
      </c>
      <c r="D85" s="166" t="s">
        <v>80</v>
      </c>
      <c r="E85" s="44">
        <v>3000</v>
      </c>
      <c r="F85" s="53">
        <v>3000</v>
      </c>
      <c r="G85" s="328">
        <v>3000</v>
      </c>
      <c r="H85" s="142">
        <v>3000</v>
      </c>
      <c r="I85" s="36" t="s">
        <v>365</v>
      </c>
      <c r="J85" s="29" t="s">
        <v>323</v>
      </c>
      <c r="K85" s="166" t="s">
        <v>517</v>
      </c>
    </row>
    <row r="86" spans="1:11" s="24" customFormat="1" ht="18.75">
      <c r="A86" s="166"/>
      <c r="B86" s="23" t="s">
        <v>862</v>
      </c>
      <c r="C86" s="19" t="s">
        <v>326</v>
      </c>
      <c r="D86" s="296" t="s">
        <v>81</v>
      </c>
      <c r="E86" s="19"/>
      <c r="F86" s="22"/>
      <c r="G86" s="19"/>
      <c r="H86" s="19"/>
      <c r="I86" s="19" t="s">
        <v>438</v>
      </c>
      <c r="J86" s="22" t="s">
        <v>324</v>
      </c>
      <c r="K86" s="166"/>
    </row>
    <row r="87" spans="1:12" ht="18.75">
      <c r="A87" s="165">
        <v>18</v>
      </c>
      <c r="B87" s="63" t="s">
        <v>1305</v>
      </c>
      <c r="C87" s="120" t="s">
        <v>1311</v>
      </c>
      <c r="D87" s="119" t="s">
        <v>593</v>
      </c>
      <c r="E87" s="142">
        <v>385000</v>
      </c>
      <c r="F87" s="142">
        <v>300000</v>
      </c>
      <c r="G87" s="142">
        <v>300000</v>
      </c>
      <c r="H87" s="142">
        <v>300000</v>
      </c>
      <c r="I87" s="254" t="s">
        <v>559</v>
      </c>
      <c r="J87" s="45" t="s">
        <v>1306</v>
      </c>
      <c r="K87" s="165" t="s">
        <v>517</v>
      </c>
      <c r="L87" s="23"/>
    </row>
    <row r="88" spans="1:12" ht="18.75">
      <c r="A88" s="166"/>
      <c r="B88" s="22" t="s">
        <v>1308</v>
      </c>
      <c r="C88" s="19" t="s">
        <v>1312</v>
      </c>
      <c r="D88" s="124" t="s">
        <v>595</v>
      </c>
      <c r="E88" s="36"/>
      <c r="F88" s="36"/>
      <c r="G88" s="36"/>
      <c r="H88" s="36"/>
      <c r="I88" s="125" t="s">
        <v>561</v>
      </c>
      <c r="J88" s="29" t="s">
        <v>1309</v>
      </c>
      <c r="K88" s="166"/>
      <c r="L88" s="23"/>
    </row>
    <row r="89" spans="1:12" ht="18.75">
      <c r="A89" s="167"/>
      <c r="B89" s="159" t="s">
        <v>1315</v>
      </c>
      <c r="C89" s="159" t="s">
        <v>154</v>
      </c>
      <c r="D89" s="439"/>
      <c r="E89" s="88"/>
      <c r="F89" s="340"/>
      <c r="G89" s="340"/>
      <c r="H89" s="340"/>
      <c r="I89" s="278"/>
      <c r="J89" s="12" t="s">
        <v>1310</v>
      </c>
      <c r="K89" s="167"/>
      <c r="L89" s="22"/>
    </row>
    <row r="90" spans="1:12" ht="18.75">
      <c r="A90" s="165">
        <v>19</v>
      </c>
      <c r="B90" s="63" t="s">
        <v>931</v>
      </c>
      <c r="C90" s="86" t="s">
        <v>486</v>
      </c>
      <c r="D90" s="165" t="s">
        <v>1297</v>
      </c>
      <c r="E90" s="142">
        <v>15000</v>
      </c>
      <c r="F90" s="142">
        <v>15000</v>
      </c>
      <c r="G90" s="142">
        <v>15000</v>
      </c>
      <c r="H90" s="142">
        <v>15000</v>
      </c>
      <c r="I90" s="165" t="s">
        <v>445</v>
      </c>
      <c r="J90" s="45" t="s">
        <v>121</v>
      </c>
      <c r="K90" s="165" t="s">
        <v>517</v>
      </c>
      <c r="L90" s="22"/>
    </row>
    <row r="91" spans="1:12" ht="18.75">
      <c r="A91" s="167"/>
      <c r="B91" s="14" t="s">
        <v>834</v>
      </c>
      <c r="C91" s="12"/>
      <c r="D91" s="12"/>
      <c r="E91" s="88"/>
      <c r="F91" s="88"/>
      <c r="G91" s="88"/>
      <c r="H91" s="88"/>
      <c r="I91" s="336" t="s">
        <v>446</v>
      </c>
      <c r="J91" s="27" t="s">
        <v>149</v>
      </c>
      <c r="K91" s="167"/>
      <c r="L91" s="22"/>
    </row>
    <row r="92" spans="1:11" ht="18.75">
      <c r="A92" s="165">
        <v>20</v>
      </c>
      <c r="B92" s="63" t="s">
        <v>1151</v>
      </c>
      <c r="C92" s="15" t="s">
        <v>198</v>
      </c>
      <c r="D92" s="7" t="s">
        <v>371</v>
      </c>
      <c r="E92" s="17">
        <v>700000</v>
      </c>
      <c r="F92" s="59">
        <v>700000</v>
      </c>
      <c r="G92" s="17">
        <v>700000</v>
      </c>
      <c r="H92" s="17">
        <v>700000</v>
      </c>
      <c r="I92" s="334" t="s">
        <v>365</v>
      </c>
      <c r="J92" s="63" t="s">
        <v>199</v>
      </c>
      <c r="K92" s="165" t="s">
        <v>517</v>
      </c>
    </row>
    <row r="93" spans="1:11" ht="18.75">
      <c r="A93" s="166"/>
      <c r="B93" s="3" t="s">
        <v>1152</v>
      </c>
      <c r="C93" s="19" t="s">
        <v>368</v>
      </c>
      <c r="D93" s="337" t="s">
        <v>370</v>
      </c>
      <c r="E93" s="19"/>
      <c r="F93" s="22"/>
      <c r="G93" s="19"/>
      <c r="H93" s="19"/>
      <c r="I93" s="166" t="s">
        <v>366</v>
      </c>
      <c r="J93" s="22" t="s">
        <v>200</v>
      </c>
      <c r="K93" s="19"/>
    </row>
    <row r="94" spans="1:11" ht="18.75">
      <c r="A94" s="166"/>
      <c r="B94" s="3" t="s">
        <v>1153</v>
      </c>
      <c r="C94" s="19"/>
      <c r="D94" s="16"/>
      <c r="E94" s="19"/>
      <c r="G94" s="19"/>
      <c r="H94" s="19"/>
      <c r="I94" s="166" t="s">
        <v>367</v>
      </c>
      <c r="K94" s="166"/>
    </row>
    <row r="95" spans="1:11" ht="18.75">
      <c r="A95" s="165">
        <v>21</v>
      </c>
      <c r="B95" s="63" t="s">
        <v>1154</v>
      </c>
      <c r="C95" s="15" t="s">
        <v>198</v>
      </c>
      <c r="D95" s="7" t="s">
        <v>202</v>
      </c>
      <c r="E95" s="17">
        <v>10000</v>
      </c>
      <c r="F95" s="59">
        <v>10000</v>
      </c>
      <c r="G95" s="17">
        <v>10000</v>
      </c>
      <c r="H95" s="17">
        <v>10000</v>
      </c>
      <c r="I95" s="334" t="s">
        <v>365</v>
      </c>
      <c r="J95" s="63" t="s">
        <v>199</v>
      </c>
      <c r="K95" s="165" t="s">
        <v>517</v>
      </c>
    </row>
    <row r="96" spans="1:11" ht="18.75">
      <c r="A96" s="166"/>
      <c r="B96" s="3" t="s">
        <v>302</v>
      </c>
      <c r="C96" s="19" t="s">
        <v>368</v>
      </c>
      <c r="D96" s="337" t="s">
        <v>203</v>
      </c>
      <c r="E96" s="19"/>
      <c r="F96" s="22"/>
      <c r="G96" s="19"/>
      <c r="H96" s="19"/>
      <c r="I96" s="166" t="s">
        <v>366</v>
      </c>
      <c r="J96" s="22" t="s">
        <v>200</v>
      </c>
      <c r="K96" s="19"/>
    </row>
    <row r="97" spans="1:11" ht="18.75">
      <c r="A97" s="166"/>
      <c r="B97" s="3" t="s">
        <v>201</v>
      </c>
      <c r="C97" s="19"/>
      <c r="D97" s="337"/>
      <c r="E97" s="20"/>
      <c r="F97" s="21"/>
      <c r="G97" s="20"/>
      <c r="H97" s="20"/>
      <c r="I97" s="166" t="s">
        <v>367</v>
      </c>
      <c r="J97" s="22"/>
      <c r="K97" s="19"/>
    </row>
    <row r="98" spans="1:11" ht="18.75">
      <c r="A98" s="165">
        <v>22</v>
      </c>
      <c r="B98" s="63" t="s">
        <v>373</v>
      </c>
      <c r="C98" s="15" t="s">
        <v>198</v>
      </c>
      <c r="D98" s="7" t="s">
        <v>202</v>
      </c>
      <c r="E98" s="17">
        <v>100000</v>
      </c>
      <c r="F98" s="59">
        <v>100000</v>
      </c>
      <c r="G98" s="17">
        <v>100000</v>
      </c>
      <c r="H98" s="17">
        <v>100000</v>
      </c>
      <c r="I98" s="334" t="s">
        <v>365</v>
      </c>
      <c r="J98" s="63" t="s">
        <v>199</v>
      </c>
      <c r="K98" s="165" t="s">
        <v>517</v>
      </c>
    </row>
    <row r="99" spans="1:11" ht="18.75">
      <c r="A99" s="166"/>
      <c r="B99" s="22" t="s">
        <v>372</v>
      </c>
      <c r="C99" s="19" t="s">
        <v>368</v>
      </c>
      <c r="D99" s="337" t="s">
        <v>203</v>
      </c>
      <c r="E99" s="19"/>
      <c r="F99" s="22"/>
      <c r="G99" s="19"/>
      <c r="H99" s="19"/>
      <c r="I99" s="166" t="s">
        <v>366</v>
      </c>
      <c r="J99" s="22" t="s">
        <v>200</v>
      </c>
      <c r="K99" s="19"/>
    </row>
    <row r="100" spans="1:11" ht="18.75">
      <c r="A100" s="167"/>
      <c r="B100" s="14" t="s">
        <v>201</v>
      </c>
      <c r="C100" s="12"/>
      <c r="D100" s="26"/>
      <c r="E100" s="51"/>
      <c r="F100" s="50"/>
      <c r="G100" s="51"/>
      <c r="H100" s="51"/>
      <c r="I100" s="167" t="s">
        <v>367</v>
      </c>
      <c r="J100" s="14"/>
      <c r="K100" s="12"/>
    </row>
    <row r="101" spans="1:11" s="109" customFormat="1" ht="18.75">
      <c r="A101" s="253">
        <v>23</v>
      </c>
      <c r="B101" s="120" t="s">
        <v>1320</v>
      </c>
      <c r="C101" s="120" t="s">
        <v>591</v>
      </c>
      <c r="D101" s="258" t="s">
        <v>302</v>
      </c>
      <c r="E101" s="17">
        <v>50000</v>
      </c>
      <c r="F101" s="17">
        <v>100000</v>
      </c>
      <c r="G101" s="17">
        <v>100000</v>
      </c>
      <c r="H101" s="17">
        <v>100000</v>
      </c>
      <c r="I101" s="254" t="s">
        <v>559</v>
      </c>
      <c r="J101" s="120" t="s">
        <v>592</v>
      </c>
      <c r="K101" s="165" t="s">
        <v>517</v>
      </c>
    </row>
    <row r="102" spans="1:11" s="109" customFormat="1" ht="18.75">
      <c r="A102" s="250"/>
      <c r="B102" s="125" t="s">
        <v>1238</v>
      </c>
      <c r="C102" s="125"/>
      <c r="D102" s="124" t="s">
        <v>593</v>
      </c>
      <c r="E102" s="125"/>
      <c r="F102" s="163"/>
      <c r="G102" s="163"/>
      <c r="H102" s="163"/>
      <c r="I102" s="125" t="s">
        <v>561</v>
      </c>
      <c r="J102" s="125" t="s">
        <v>594</v>
      </c>
      <c r="K102" s="125"/>
    </row>
    <row r="103" spans="1:11" s="109" customFormat="1" ht="18.75">
      <c r="A103" s="259"/>
      <c r="B103" s="133"/>
      <c r="C103" s="133"/>
      <c r="D103" s="131" t="s">
        <v>595</v>
      </c>
      <c r="E103" s="139"/>
      <c r="F103" s="307"/>
      <c r="G103" s="307"/>
      <c r="H103" s="307"/>
      <c r="I103" s="133"/>
      <c r="J103" s="133"/>
      <c r="K103" s="131"/>
    </row>
    <row r="104" spans="1:11" s="24" customFormat="1" ht="18.75">
      <c r="A104" s="595" t="s">
        <v>1183</v>
      </c>
      <c r="B104" s="595"/>
      <c r="C104" s="595"/>
      <c r="D104" s="595"/>
      <c r="E104" s="595"/>
      <c r="F104" s="595"/>
      <c r="G104" s="595"/>
      <c r="H104" s="595"/>
      <c r="I104" s="595"/>
      <c r="J104" s="595"/>
      <c r="K104" s="595"/>
    </row>
    <row r="105" spans="1:11" s="24" customFormat="1" ht="18.75">
      <c r="A105" s="351"/>
      <c r="B105" s="22"/>
      <c r="C105" s="22"/>
      <c r="D105" s="179"/>
      <c r="E105" s="22"/>
      <c r="F105" s="22"/>
      <c r="G105" s="22"/>
      <c r="H105" s="22"/>
      <c r="I105" s="22"/>
      <c r="J105" s="419" t="s">
        <v>785</v>
      </c>
      <c r="K105" s="62"/>
    </row>
    <row r="106" spans="1:11" s="24" customFormat="1" ht="18.75">
      <c r="A106" s="73" t="s">
        <v>1100</v>
      </c>
      <c r="B106" s="3"/>
      <c r="C106" s="3"/>
      <c r="D106" s="4"/>
      <c r="E106" s="4"/>
      <c r="F106" s="4"/>
      <c r="G106" s="4"/>
      <c r="H106" s="4"/>
      <c r="I106" s="4"/>
      <c r="J106" s="4"/>
      <c r="K106" s="62"/>
    </row>
    <row r="107" spans="1:11" s="24" customFormat="1" ht="18.75">
      <c r="A107" s="656" t="s">
        <v>827</v>
      </c>
      <c r="B107" s="656"/>
      <c r="C107" s="656"/>
      <c r="D107" s="656"/>
      <c r="E107" s="3"/>
      <c r="F107" s="3"/>
      <c r="G107" s="3"/>
      <c r="H107" s="3"/>
      <c r="I107" s="3"/>
      <c r="J107" s="3"/>
      <c r="K107" s="3"/>
    </row>
    <row r="108" spans="1:11" s="24" customFormat="1" ht="18.75">
      <c r="A108" s="638" t="s">
        <v>0</v>
      </c>
      <c r="B108" s="638" t="s">
        <v>1</v>
      </c>
      <c r="C108" s="638" t="s">
        <v>2</v>
      </c>
      <c r="D108" s="74" t="s">
        <v>3</v>
      </c>
      <c r="E108" s="641" t="s">
        <v>4</v>
      </c>
      <c r="F108" s="642"/>
      <c r="G108" s="642"/>
      <c r="H108" s="643"/>
      <c r="I108" s="74" t="s">
        <v>363</v>
      </c>
      <c r="J108" s="75" t="s">
        <v>5</v>
      </c>
      <c r="K108" s="644" t="s">
        <v>728</v>
      </c>
    </row>
    <row r="109" spans="1:11" s="24" customFormat="1" ht="18.75">
      <c r="A109" s="639"/>
      <c r="B109" s="639"/>
      <c r="C109" s="639"/>
      <c r="D109" s="76" t="s">
        <v>6</v>
      </c>
      <c r="E109" s="77">
        <v>2561</v>
      </c>
      <c r="F109" s="74">
        <v>2562</v>
      </c>
      <c r="G109" s="112">
        <v>2563</v>
      </c>
      <c r="H109" s="78">
        <v>2564</v>
      </c>
      <c r="I109" s="76" t="s">
        <v>364</v>
      </c>
      <c r="J109" s="350" t="s">
        <v>7</v>
      </c>
      <c r="K109" s="645"/>
    </row>
    <row r="110" spans="1:11" s="24" customFormat="1" ht="18.75">
      <c r="A110" s="640"/>
      <c r="B110" s="640"/>
      <c r="C110" s="640"/>
      <c r="D110" s="80"/>
      <c r="E110" s="81" t="s">
        <v>8</v>
      </c>
      <c r="F110" s="82" t="s">
        <v>8</v>
      </c>
      <c r="G110" s="116" t="s">
        <v>8</v>
      </c>
      <c r="H110" s="83" t="s">
        <v>8</v>
      </c>
      <c r="I110" s="82"/>
      <c r="J110" s="84"/>
      <c r="K110" s="646"/>
    </row>
    <row r="111" spans="1:11" s="109" customFormat="1" ht="18.75">
      <c r="A111" s="253">
        <v>24</v>
      </c>
      <c r="B111" s="161" t="s">
        <v>571</v>
      </c>
      <c r="C111" s="120" t="s">
        <v>569</v>
      </c>
      <c r="D111" s="272" t="s">
        <v>570</v>
      </c>
      <c r="E111" s="254">
        <v>60000</v>
      </c>
      <c r="F111" s="254">
        <v>60000</v>
      </c>
      <c r="G111" s="254">
        <v>60000</v>
      </c>
      <c r="H111" s="254">
        <v>60000</v>
      </c>
      <c r="I111" s="254" t="s">
        <v>559</v>
      </c>
      <c r="J111" s="161" t="s">
        <v>107</v>
      </c>
      <c r="K111" s="165" t="s">
        <v>517</v>
      </c>
    </row>
    <row r="112" spans="1:11" s="109" customFormat="1" ht="18.75">
      <c r="A112" s="252"/>
      <c r="B112" s="109" t="s">
        <v>596</v>
      </c>
      <c r="C112" s="125"/>
      <c r="D112" s="255" t="s">
        <v>758</v>
      </c>
      <c r="E112" s="125"/>
      <c r="F112" s="125"/>
      <c r="G112" s="125"/>
      <c r="H112" s="125"/>
      <c r="I112" s="125" t="s">
        <v>561</v>
      </c>
      <c r="J112" s="109" t="s">
        <v>562</v>
      </c>
      <c r="K112" s="125"/>
    </row>
    <row r="113" spans="1:11" s="109" customFormat="1" ht="18.75">
      <c r="A113" s="259"/>
      <c r="B113" s="132"/>
      <c r="C113" s="133"/>
      <c r="D113" s="262" t="s">
        <v>1347</v>
      </c>
      <c r="E113" s="133"/>
      <c r="F113" s="133"/>
      <c r="G113" s="133"/>
      <c r="H113" s="133"/>
      <c r="I113" s="133"/>
      <c r="J113" s="275" t="s">
        <v>564</v>
      </c>
      <c r="K113" s="133"/>
    </row>
    <row r="114" spans="1:11" s="109" customFormat="1" ht="18.75">
      <c r="A114" s="253">
        <v>25</v>
      </c>
      <c r="B114" s="161" t="s">
        <v>1321</v>
      </c>
      <c r="C114" s="120" t="s">
        <v>1322</v>
      </c>
      <c r="D114" s="272" t="s">
        <v>1323</v>
      </c>
      <c r="E114" s="254">
        <v>10000</v>
      </c>
      <c r="F114" s="254">
        <v>10000</v>
      </c>
      <c r="G114" s="254">
        <v>10000</v>
      </c>
      <c r="H114" s="254">
        <v>10000</v>
      </c>
      <c r="I114" s="254" t="s">
        <v>559</v>
      </c>
      <c r="J114" s="120" t="s">
        <v>1324</v>
      </c>
      <c r="K114" s="165" t="s">
        <v>517</v>
      </c>
    </row>
    <row r="115" spans="1:11" s="109" customFormat="1" ht="18.75">
      <c r="A115" s="259"/>
      <c r="B115" s="132" t="s">
        <v>596</v>
      </c>
      <c r="C115" s="133"/>
      <c r="D115" s="134" t="s">
        <v>593</v>
      </c>
      <c r="E115" s="133"/>
      <c r="F115" s="139"/>
      <c r="G115" s="139"/>
      <c r="H115" s="139"/>
      <c r="I115" s="133" t="s">
        <v>561</v>
      </c>
      <c r="J115" s="133"/>
      <c r="K115" s="133"/>
    </row>
    <row r="116" spans="1:11" s="109" customFormat="1" ht="18.75">
      <c r="A116" s="253">
        <v>26</v>
      </c>
      <c r="B116" s="281" t="s">
        <v>1280</v>
      </c>
      <c r="C116" s="120" t="s">
        <v>765</v>
      </c>
      <c r="D116" s="356" t="s">
        <v>598</v>
      </c>
      <c r="E116" s="305">
        <v>80000</v>
      </c>
      <c r="F116" s="305">
        <v>80000</v>
      </c>
      <c r="G116" s="305">
        <v>80000</v>
      </c>
      <c r="H116" s="305">
        <v>80000</v>
      </c>
      <c r="I116" s="254" t="s">
        <v>559</v>
      </c>
      <c r="J116" s="120" t="s">
        <v>599</v>
      </c>
      <c r="K116" s="165" t="s">
        <v>517</v>
      </c>
    </row>
    <row r="117" spans="1:11" s="109" customFormat="1" ht="18.75">
      <c r="A117" s="250"/>
      <c r="B117" s="163" t="s">
        <v>1281</v>
      </c>
      <c r="C117" s="125" t="s">
        <v>1281</v>
      </c>
      <c r="D117" s="128" t="s">
        <v>593</v>
      </c>
      <c r="E117" s="163"/>
      <c r="F117" s="163"/>
      <c r="G117" s="163"/>
      <c r="H117" s="163"/>
      <c r="I117" s="125" t="s">
        <v>561</v>
      </c>
      <c r="J117" s="125" t="s">
        <v>322</v>
      </c>
      <c r="K117" s="125"/>
    </row>
    <row r="118" spans="1:11" s="109" customFormat="1" ht="18.75">
      <c r="A118" s="276"/>
      <c r="B118" s="163" t="s">
        <v>1237</v>
      </c>
      <c r="C118" s="125" t="s">
        <v>600</v>
      </c>
      <c r="D118" s="134" t="s">
        <v>595</v>
      </c>
      <c r="E118" s="278"/>
      <c r="F118" s="278"/>
      <c r="G118" s="278"/>
      <c r="H118" s="133"/>
      <c r="I118" s="132"/>
      <c r="J118" s="133"/>
      <c r="K118" s="133"/>
    </row>
    <row r="119" spans="1:11" s="109" customFormat="1" ht="18.75">
      <c r="A119" s="253">
        <v>27</v>
      </c>
      <c r="B119" s="120" t="s">
        <v>1316</v>
      </c>
      <c r="C119" s="120" t="s">
        <v>591</v>
      </c>
      <c r="D119" s="258" t="s">
        <v>302</v>
      </c>
      <c r="E119" s="357">
        <v>75000</v>
      </c>
      <c r="F119" s="357">
        <v>100000</v>
      </c>
      <c r="G119" s="357">
        <v>100000</v>
      </c>
      <c r="H119" s="357">
        <v>100000</v>
      </c>
      <c r="I119" s="254" t="s">
        <v>559</v>
      </c>
      <c r="J119" s="120" t="s">
        <v>592</v>
      </c>
      <c r="K119" s="165" t="s">
        <v>517</v>
      </c>
    </row>
    <row r="120" spans="1:11" s="109" customFormat="1" ht="18.75">
      <c r="A120" s="250"/>
      <c r="B120" s="125" t="s">
        <v>1238</v>
      </c>
      <c r="C120" s="125"/>
      <c r="D120" s="124" t="s">
        <v>1348</v>
      </c>
      <c r="E120" s="125"/>
      <c r="F120" s="125"/>
      <c r="G120" s="125"/>
      <c r="H120" s="125"/>
      <c r="I120" s="125" t="s">
        <v>561</v>
      </c>
      <c r="J120" s="125" t="s">
        <v>594</v>
      </c>
      <c r="K120" s="125"/>
    </row>
    <row r="121" spans="1:11" s="109" customFormat="1" ht="18.75">
      <c r="A121" s="259"/>
      <c r="B121" s="133"/>
      <c r="C121" s="133"/>
      <c r="D121" s="131" t="s">
        <v>595</v>
      </c>
      <c r="E121" s="139"/>
      <c r="F121" s="139"/>
      <c r="G121" s="139"/>
      <c r="H121" s="139"/>
      <c r="I121" s="133"/>
      <c r="J121" s="133"/>
      <c r="K121" s="131"/>
    </row>
    <row r="122" spans="1:12" s="106" customFormat="1" ht="18.75">
      <c r="A122" s="119">
        <v>28</v>
      </c>
      <c r="B122" s="120" t="s">
        <v>1274</v>
      </c>
      <c r="C122" s="109" t="s">
        <v>1276</v>
      </c>
      <c r="D122" s="120" t="s">
        <v>1087</v>
      </c>
      <c r="E122" s="358">
        <v>90000</v>
      </c>
      <c r="F122" s="359">
        <v>100000</v>
      </c>
      <c r="G122" s="359">
        <v>100000</v>
      </c>
      <c r="H122" s="359">
        <v>100000</v>
      </c>
      <c r="I122" s="120" t="s">
        <v>769</v>
      </c>
      <c r="J122" s="109" t="s">
        <v>1275</v>
      </c>
      <c r="K122" s="165" t="s">
        <v>517</v>
      </c>
      <c r="L122" s="128"/>
    </row>
    <row r="123" spans="1:12" s="106" customFormat="1" ht="18.75">
      <c r="A123" s="124"/>
      <c r="B123" s="125" t="s">
        <v>302</v>
      </c>
      <c r="C123" s="109" t="s">
        <v>81</v>
      </c>
      <c r="D123" s="125" t="s">
        <v>593</v>
      </c>
      <c r="E123" s="128"/>
      <c r="F123" s="125"/>
      <c r="G123" s="109"/>
      <c r="H123" s="125"/>
      <c r="I123" s="125" t="s">
        <v>561</v>
      </c>
      <c r="J123" s="109" t="s">
        <v>1277</v>
      </c>
      <c r="K123" s="125"/>
      <c r="L123" s="128"/>
    </row>
    <row r="124" spans="1:12" s="106" customFormat="1" ht="18.75">
      <c r="A124" s="131"/>
      <c r="B124" s="133"/>
      <c r="C124" s="132"/>
      <c r="D124" s="133" t="s">
        <v>595</v>
      </c>
      <c r="E124" s="134"/>
      <c r="F124" s="133"/>
      <c r="G124" s="132"/>
      <c r="H124" s="133"/>
      <c r="I124" s="133"/>
      <c r="J124" s="132" t="s">
        <v>1278</v>
      </c>
      <c r="K124" s="133"/>
      <c r="L124" s="128"/>
    </row>
    <row r="126" ht="18.75">
      <c r="D126" s="441"/>
    </row>
    <row r="129" spans="1:11" s="24" customFormat="1" ht="18.75">
      <c r="A129" s="595" t="s">
        <v>1184</v>
      </c>
      <c r="B129" s="595"/>
      <c r="C129" s="595"/>
      <c r="D129" s="595"/>
      <c r="E129" s="595"/>
      <c r="F129" s="595"/>
      <c r="G129" s="595"/>
      <c r="H129" s="595"/>
      <c r="I129" s="595"/>
      <c r="J129" s="595"/>
      <c r="K129" s="595"/>
    </row>
    <row r="137" ht="18.75">
      <c r="B137" s="441">
        <f>H139</f>
        <v>2273000</v>
      </c>
    </row>
    <row r="138" ht="18.75">
      <c r="B138" s="441">
        <f>G139</f>
        <v>2273000</v>
      </c>
    </row>
    <row r="139" spans="1:11" s="22" customFormat="1" ht="18.75">
      <c r="A139" s="296"/>
      <c r="B139" s="179">
        <f>F139</f>
        <v>2273000</v>
      </c>
      <c r="C139" s="22">
        <v>3.7</v>
      </c>
      <c r="D139" s="296"/>
      <c r="E139" s="179">
        <f>SUM(E122+E119+E116+E114+E111+E101+E98+E95+E92+E90+E87+E85+E72+E70+E68+E65+E62+E59+E47+E44+E41+E36+E33+E23+E20+E17+E14+E12)</f>
        <v>2273000</v>
      </c>
      <c r="F139" s="179">
        <f>SUM(F122+F119+F116+F114+F111+F101+F98+F95+F92+F90+F87+F85+F72+F70+F68+F65+F62+F59+F47+F44+F41+F36+F33+F23+F20+F17+F14+F12)</f>
        <v>2273000</v>
      </c>
      <c r="G139" s="179">
        <f>SUM(G122+G119+G116+G114+G111+G101+G98+G95+G92+G90+G87+G85+G72+G70+G68+G65+G62+G59+G47+G44+G41+G36+G33+G23+G20+G17+G14+G12)</f>
        <v>2273000</v>
      </c>
      <c r="H139" s="179">
        <f>SUM(H122+H119+H116+H114+H111+H101+H98+H95+H92+H90+H87+H85+H72+H70+H68+H65+H62+H59+H47+H44+H41+H36+H33+H23+H20+H17+H14+H12)</f>
        <v>2273000</v>
      </c>
      <c r="K139" s="296"/>
    </row>
  </sheetData>
  <sheetProtection/>
  <mergeCells count="40">
    <mergeCell ref="A104:K104"/>
    <mergeCell ref="A2:K2"/>
    <mergeCell ref="A3:K3"/>
    <mergeCell ref="A4:K4"/>
    <mergeCell ref="A5:K5"/>
    <mergeCell ref="A6:K6"/>
    <mergeCell ref="A81:D81"/>
    <mergeCell ref="C56:C58"/>
    <mergeCell ref="K82:K84"/>
    <mergeCell ref="A82:A84"/>
    <mergeCell ref="C30:C32"/>
    <mergeCell ref="E30:H30"/>
    <mergeCell ref="K9:K11"/>
    <mergeCell ref="A26:K26"/>
    <mergeCell ref="K30:K32"/>
    <mergeCell ref="A8:D8"/>
    <mergeCell ref="A9:A11"/>
    <mergeCell ref="B9:B11"/>
    <mergeCell ref="C9:C11"/>
    <mergeCell ref="E9:H9"/>
    <mergeCell ref="B82:B84"/>
    <mergeCell ref="E56:H56"/>
    <mergeCell ref="K56:K58"/>
    <mergeCell ref="A52:K52"/>
    <mergeCell ref="A78:K78"/>
    <mergeCell ref="C82:C84"/>
    <mergeCell ref="E82:H82"/>
    <mergeCell ref="A55:D55"/>
    <mergeCell ref="A56:A58"/>
    <mergeCell ref="B56:B58"/>
    <mergeCell ref="A29:D29"/>
    <mergeCell ref="A30:A32"/>
    <mergeCell ref="B30:B32"/>
    <mergeCell ref="A129:K129"/>
    <mergeCell ref="A107:D107"/>
    <mergeCell ref="A108:A110"/>
    <mergeCell ref="B108:B110"/>
    <mergeCell ref="C108:C110"/>
    <mergeCell ref="E108:H108"/>
    <mergeCell ref="K108:K110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2:K33"/>
  <sheetViews>
    <sheetView view="pageBreakPreview" zoomScaleSheetLayoutView="100" zoomScalePageLayoutView="0" workbookViewId="0" topLeftCell="A13">
      <selection activeCell="E16" sqref="E16"/>
    </sheetView>
  </sheetViews>
  <sheetFormatPr defaultColWidth="9.140625" defaultRowHeight="15"/>
  <cols>
    <col min="1" max="1" width="3.8515625" style="3" customWidth="1"/>
    <col min="2" max="2" width="29.421875" style="3" customWidth="1"/>
    <col min="3" max="3" width="15.7109375" style="3" customWidth="1"/>
    <col min="4" max="4" width="13.00390625" style="3" customWidth="1"/>
    <col min="5" max="7" width="9.421875" style="3" customWidth="1"/>
    <col min="8" max="8" width="10.28125" style="3" customWidth="1"/>
    <col min="9" max="9" width="8.7109375" style="3" customWidth="1"/>
    <col min="10" max="10" width="13.7109375" style="3" customWidth="1"/>
    <col min="11" max="11" width="9.00390625" style="3" customWidth="1"/>
    <col min="12" max="16384" width="9.00390625" style="3" customWidth="1"/>
  </cols>
  <sheetData>
    <row r="2" spans="10:11" ht="18.75">
      <c r="J2" s="419" t="s">
        <v>785</v>
      </c>
      <c r="K2" s="62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780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s="73" customFormat="1" ht="18.75">
      <c r="A6" s="648" t="s">
        <v>1239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73" customFormat="1" ht="18.75">
      <c r="A7" s="648" t="s">
        <v>1080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s="4" customFormat="1" ht="18.75">
      <c r="A8" s="2" t="s">
        <v>1139</v>
      </c>
      <c r="B8" s="3"/>
      <c r="C8" s="3"/>
      <c r="K8" s="30"/>
    </row>
    <row r="9" ht="18.75">
      <c r="A9" s="73" t="s">
        <v>865</v>
      </c>
    </row>
    <row r="10" spans="1:11" ht="18.75">
      <c r="A10" s="638" t="s">
        <v>0</v>
      </c>
      <c r="B10" s="638" t="s">
        <v>1</v>
      </c>
      <c r="C10" s="638" t="s">
        <v>2</v>
      </c>
      <c r="D10" s="74" t="s">
        <v>3</v>
      </c>
      <c r="E10" s="641" t="s">
        <v>4</v>
      </c>
      <c r="F10" s="642"/>
      <c r="G10" s="642"/>
      <c r="H10" s="643"/>
      <c r="I10" s="74" t="s">
        <v>363</v>
      </c>
      <c r="J10" s="75" t="s">
        <v>5</v>
      </c>
      <c r="K10" s="644" t="s">
        <v>728</v>
      </c>
    </row>
    <row r="11" spans="1:11" ht="18.75">
      <c r="A11" s="639"/>
      <c r="B11" s="639"/>
      <c r="C11" s="639"/>
      <c r="D11" s="76" t="s">
        <v>6</v>
      </c>
      <c r="E11" s="77">
        <v>2561</v>
      </c>
      <c r="F11" s="74">
        <v>2562</v>
      </c>
      <c r="G11" s="78">
        <v>2563</v>
      </c>
      <c r="H11" s="78">
        <v>2564</v>
      </c>
      <c r="I11" s="76" t="s">
        <v>364</v>
      </c>
      <c r="J11" s="79" t="s">
        <v>7</v>
      </c>
      <c r="K11" s="645"/>
    </row>
    <row r="12" spans="1:11" ht="18.75">
      <c r="A12" s="640"/>
      <c r="B12" s="640"/>
      <c r="C12" s="640"/>
      <c r="D12" s="80"/>
      <c r="E12" s="81" t="s">
        <v>8</v>
      </c>
      <c r="F12" s="82" t="s">
        <v>8</v>
      </c>
      <c r="G12" s="83" t="s">
        <v>8</v>
      </c>
      <c r="H12" s="83" t="s">
        <v>8</v>
      </c>
      <c r="I12" s="82"/>
      <c r="J12" s="84"/>
      <c r="K12" s="646"/>
    </row>
    <row r="13" spans="1:11" ht="18.75">
      <c r="A13" s="6">
        <v>1</v>
      </c>
      <c r="B13" s="3" t="s">
        <v>99</v>
      </c>
      <c r="C13" s="15" t="s">
        <v>102</v>
      </c>
      <c r="D13" s="6" t="s">
        <v>104</v>
      </c>
      <c r="E13" s="17">
        <v>20000</v>
      </c>
      <c r="F13" s="18">
        <v>20000</v>
      </c>
      <c r="G13" s="17">
        <v>20000</v>
      </c>
      <c r="H13" s="17">
        <v>20000</v>
      </c>
      <c r="I13" s="20" t="s">
        <v>374</v>
      </c>
      <c r="J13" s="3" t="s">
        <v>104</v>
      </c>
      <c r="K13" s="6" t="s">
        <v>14</v>
      </c>
    </row>
    <row r="14" spans="1:11" ht="18.75">
      <c r="A14" s="19"/>
      <c r="B14" s="3" t="s">
        <v>100</v>
      </c>
      <c r="C14" s="19" t="s">
        <v>103</v>
      </c>
      <c r="D14" s="16" t="s">
        <v>398</v>
      </c>
      <c r="E14" s="19"/>
      <c r="G14" s="19"/>
      <c r="H14" s="19"/>
      <c r="I14" s="19" t="s">
        <v>375</v>
      </c>
      <c r="J14" s="3" t="s">
        <v>105</v>
      </c>
      <c r="K14" s="19"/>
    </row>
    <row r="15" spans="1:11" ht="18.75">
      <c r="A15" s="19"/>
      <c r="B15" s="3" t="s">
        <v>101</v>
      </c>
      <c r="C15" s="19"/>
      <c r="D15" s="16"/>
      <c r="E15" s="19"/>
      <c r="G15" s="19"/>
      <c r="H15" s="19"/>
      <c r="I15" s="19" t="s">
        <v>1</v>
      </c>
      <c r="J15" s="3" t="s">
        <v>106</v>
      </c>
      <c r="K15" s="19"/>
    </row>
    <row r="16" spans="1:11" ht="18.75">
      <c r="A16" s="6">
        <v>2</v>
      </c>
      <c r="B16" s="63" t="s">
        <v>1261</v>
      </c>
      <c r="C16" s="6" t="s">
        <v>401</v>
      </c>
      <c r="D16" s="92" t="s">
        <v>1260</v>
      </c>
      <c r="E16" s="306">
        <v>300000</v>
      </c>
      <c r="F16" s="306">
        <v>300000</v>
      </c>
      <c r="G16" s="306">
        <v>300000</v>
      </c>
      <c r="H16" s="306">
        <v>300000</v>
      </c>
      <c r="I16" s="17" t="s">
        <v>374</v>
      </c>
      <c r="J16" s="63" t="s">
        <v>104</v>
      </c>
      <c r="K16" s="6" t="s">
        <v>14</v>
      </c>
    </row>
    <row r="17" spans="1:11" ht="18.75">
      <c r="A17" s="8"/>
      <c r="B17" s="22" t="s">
        <v>662</v>
      </c>
      <c r="C17" s="8" t="s">
        <v>400</v>
      </c>
      <c r="D17" s="31"/>
      <c r="E17" s="20"/>
      <c r="F17" s="21"/>
      <c r="G17" s="20"/>
      <c r="H17" s="20"/>
      <c r="I17" s="19" t="s">
        <v>375</v>
      </c>
      <c r="J17" s="22" t="s">
        <v>105</v>
      </c>
      <c r="K17" s="19"/>
    </row>
    <row r="18" spans="1:11" ht="18.75">
      <c r="A18" s="12"/>
      <c r="B18" s="14"/>
      <c r="C18" s="12"/>
      <c r="D18" s="26"/>
      <c r="E18" s="12"/>
      <c r="F18" s="14"/>
      <c r="G18" s="12"/>
      <c r="H18" s="12"/>
      <c r="I18" s="12" t="s">
        <v>1</v>
      </c>
      <c r="J18" s="14" t="s">
        <v>106</v>
      </c>
      <c r="K18" s="13"/>
    </row>
    <row r="19" spans="1:11" ht="18.75">
      <c r="A19" s="6">
        <v>3</v>
      </c>
      <c r="B19" s="3" t="s">
        <v>1262</v>
      </c>
      <c r="C19" s="15" t="s">
        <v>270</v>
      </c>
      <c r="D19" s="6" t="s">
        <v>399</v>
      </c>
      <c r="E19" s="17">
        <v>50000</v>
      </c>
      <c r="F19" s="306">
        <v>50000</v>
      </c>
      <c r="G19" s="17">
        <v>50000</v>
      </c>
      <c r="H19" s="17">
        <v>50000</v>
      </c>
      <c r="I19" s="20" t="s">
        <v>374</v>
      </c>
      <c r="J19" s="3" t="s">
        <v>268</v>
      </c>
      <c r="K19" s="6" t="s">
        <v>14</v>
      </c>
    </row>
    <row r="20" spans="1:11" ht="18.75">
      <c r="A20" s="19"/>
      <c r="B20" s="3" t="s">
        <v>1263</v>
      </c>
      <c r="C20" s="19" t="s">
        <v>267</v>
      </c>
      <c r="D20" s="16" t="s">
        <v>400</v>
      </c>
      <c r="E20" s="19"/>
      <c r="G20" s="19"/>
      <c r="H20" s="19"/>
      <c r="I20" s="19" t="s">
        <v>375</v>
      </c>
      <c r="J20" s="3" t="s">
        <v>269</v>
      </c>
      <c r="K20" s="19"/>
    </row>
    <row r="21" spans="1:11" ht="18.75">
      <c r="A21" s="19"/>
      <c r="C21" s="19"/>
      <c r="D21" s="16"/>
      <c r="E21" s="19"/>
      <c r="G21" s="19"/>
      <c r="H21" s="19"/>
      <c r="I21" s="19" t="s">
        <v>1</v>
      </c>
      <c r="K21" s="19"/>
    </row>
    <row r="22" spans="1:11" ht="18.75">
      <c r="A22" s="6">
        <v>4</v>
      </c>
      <c r="B22" s="63" t="s">
        <v>863</v>
      </c>
      <c r="C22" s="15" t="s">
        <v>102</v>
      </c>
      <c r="D22" s="6" t="s">
        <v>104</v>
      </c>
      <c r="E22" s="17">
        <v>20000</v>
      </c>
      <c r="F22" s="59">
        <v>20000</v>
      </c>
      <c r="G22" s="17">
        <v>20000</v>
      </c>
      <c r="H22" s="17">
        <v>20000</v>
      </c>
      <c r="I22" s="142" t="s">
        <v>374</v>
      </c>
      <c r="J22" s="63" t="s">
        <v>104</v>
      </c>
      <c r="K22" s="6" t="s">
        <v>14</v>
      </c>
    </row>
    <row r="23" spans="1:11" ht="18.75">
      <c r="A23" s="8"/>
      <c r="B23" s="22" t="s">
        <v>864</v>
      </c>
      <c r="C23" s="19" t="s">
        <v>103</v>
      </c>
      <c r="D23" s="93" t="s">
        <v>398</v>
      </c>
      <c r="E23" s="19"/>
      <c r="F23" s="22"/>
      <c r="G23" s="19"/>
      <c r="H23" s="19"/>
      <c r="I23" s="35" t="s">
        <v>375</v>
      </c>
      <c r="J23" s="22" t="s">
        <v>105</v>
      </c>
      <c r="K23" s="19"/>
    </row>
    <row r="24" spans="1:11" ht="18.75">
      <c r="A24" s="13"/>
      <c r="B24" s="159"/>
      <c r="C24" s="12"/>
      <c r="D24" s="26"/>
      <c r="E24" s="12"/>
      <c r="F24" s="14"/>
      <c r="G24" s="12"/>
      <c r="H24" s="12"/>
      <c r="I24" s="90" t="s">
        <v>1</v>
      </c>
      <c r="J24" s="14" t="s">
        <v>106</v>
      </c>
      <c r="K24" s="12"/>
    </row>
    <row r="25" spans="1:11" ht="18.75">
      <c r="A25" s="63"/>
      <c r="B25" s="63"/>
      <c r="C25" s="63"/>
      <c r="D25" s="7"/>
      <c r="E25" s="63"/>
      <c r="F25" s="63"/>
      <c r="G25" s="63"/>
      <c r="H25" s="63"/>
      <c r="I25" s="63"/>
      <c r="J25" s="63"/>
      <c r="K25" s="65"/>
    </row>
    <row r="26" spans="1:11" ht="18.75">
      <c r="A26" s="595" t="s">
        <v>1185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</row>
    <row r="27" spans="1:11" ht="18.75">
      <c r="A27" s="22"/>
      <c r="B27" s="22"/>
      <c r="C27" s="22"/>
      <c r="D27" s="102"/>
      <c r="E27" s="22"/>
      <c r="F27" s="22"/>
      <c r="G27" s="22"/>
      <c r="H27" s="22"/>
      <c r="I27" s="22"/>
      <c r="J27" s="22"/>
      <c r="K27" s="22"/>
    </row>
    <row r="28" spans="1:11" ht="18.75">
      <c r="A28" s="22"/>
      <c r="B28" s="22"/>
      <c r="C28" s="22"/>
      <c r="D28" s="102"/>
      <c r="E28" s="22"/>
      <c r="F28" s="22"/>
      <c r="G28" s="22"/>
      <c r="H28" s="22"/>
      <c r="I28" s="22"/>
      <c r="J28" s="22"/>
      <c r="K28" s="22"/>
    </row>
    <row r="29" spans="1:11" ht="18.75">
      <c r="A29" s="22"/>
      <c r="B29" s="22"/>
      <c r="C29" s="22"/>
      <c r="D29" s="102"/>
      <c r="E29" s="179">
        <f>SUM(E13:E22)</f>
        <v>390000</v>
      </c>
      <c r="F29" s="179"/>
      <c r="G29" s="179"/>
      <c r="H29" s="179"/>
      <c r="I29" s="22"/>
      <c r="J29" s="22"/>
      <c r="K29" s="22"/>
    </row>
    <row r="30" spans="1:11" ht="18.75">
      <c r="A30" s="22"/>
      <c r="B30" s="22"/>
      <c r="C30" s="22"/>
      <c r="D30" s="102"/>
      <c r="E30" s="22"/>
      <c r="F30" s="22"/>
      <c r="G30" s="22"/>
      <c r="H30" s="22"/>
      <c r="I30" s="22"/>
      <c r="J30" s="22"/>
      <c r="K30" s="22"/>
    </row>
    <row r="31" spans="1:11" ht="18.75">
      <c r="A31" s="22"/>
      <c r="B31" s="22"/>
      <c r="C31" s="22"/>
      <c r="D31" s="102"/>
      <c r="E31" s="22"/>
      <c r="F31" s="22"/>
      <c r="G31" s="22"/>
      <c r="H31" s="22"/>
      <c r="I31" s="22"/>
      <c r="J31" s="22"/>
      <c r="K31" s="22"/>
    </row>
    <row r="32" spans="1:11" ht="18.75">
      <c r="A32" s="22"/>
      <c r="B32" s="22"/>
      <c r="C32" s="22"/>
      <c r="D32" s="102"/>
      <c r="E32" s="22"/>
      <c r="F32" s="22"/>
      <c r="G32" s="22"/>
      <c r="H32" s="22"/>
      <c r="I32" s="22"/>
      <c r="J32" s="22"/>
      <c r="K32" s="22"/>
    </row>
    <row r="33" spans="1:11" ht="18.75">
      <c r="A33" s="22"/>
      <c r="B33" s="22"/>
      <c r="C33" s="22"/>
      <c r="D33" s="11"/>
      <c r="E33" s="22"/>
      <c r="F33" s="22"/>
      <c r="G33" s="22"/>
      <c r="H33" s="22"/>
      <c r="I33" s="22"/>
      <c r="J33" s="22"/>
      <c r="K33" s="62"/>
    </row>
  </sheetData>
  <sheetProtection/>
  <mergeCells count="11">
    <mergeCell ref="A3:K3"/>
    <mergeCell ref="A4:K4"/>
    <mergeCell ref="A5:K5"/>
    <mergeCell ref="A6:K6"/>
    <mergeCell ref="A7:K7"/>
    <mergeCell ref="K10:K12"/>
    <mergeCell ref="A10:A12"/>
    <mergeCell ref="B10:B12"/>
    <mergeCell ref="C10:C12"/>
    <mergeCell ref="A26:K26"/>
    <mergeCell ref="E10:H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K37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3.8515625" style="3" customWidth="1"/>
    <col min="2" max="2" width="29.421875" style="3" customWidth="1"/>
    <col min="3" max="3" width="15.7109375" style="3" customWidth="1"/>
    <col min="4" max="4" width="13.00390625" style="3" customWidth="1"/>
    <col min="5" max="8" width="9.421875" style="3" customWidth="1"/>
    <col min="9" max="9" width="8.7109375" style="3" customWidth="1"/>
    <col min="10" max="10" width="13.7109375" style="3" customWidth="1"/>
    <col min="11" max="11" width="9.00390625" style="3" customWidth="1"/>
    <col min="12" max="16384" width="9.00390625" style="3" customWidth="1"/>
  </cols>
  <sheetData>
    <row r="2" spans="1:11" ht="18.75">
      <c r="A2" s="2"/>
      <c r="B2" s="2"/>
      <c r="C2" s="2"/>
      <c r="D2" s="2"/>
      <c r="E2" s="2"/>
      <c r="F2" s="2"/>
      <c r="G2" s="2"/>
      <c r="H2" s="2"/>
      <c r="I2" s="2"/>
      <c r="J2" s="419" t="s">
        <v>785</v>
      </c>
      <c r="K2" s="2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780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s="73" customFormat="1" ht="18.75">
      <c r="A6" s="648" t="s">
        <v>1239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73" customFormat="1" ht="18.75">
      <c r="A7" s="648" t="s">
        <v>1080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s="4" customFormat="1" ht="18.75">
      <c r="A8" s="2" t="s">
        <v>1139</v>
      </c>
      <c r="B8" s="3"/>
      <c r="C8" s="3"/>
      <c r="K8" s="30"/>
    </row>
    <row r="9" ht="18.75">
      <c r="A9" s="73" t="s">
        <v>866</v>
      </c>
    </row>
    <row r="10" spans="1:11" ht="18.75">
      <c r="A10" s="638" t="s">
        <v>0</v>
      </c>
      <c r="B10" s="638" t="s">
        <v>1</v>
      </c>
      <c r="C10" s="638" t="s">
        <v>2</v>
      </c>
      <c r="D10" s="74" t="s">
        <v>3</v>
      </c>
      <c r="E10" s="641" t="s">
        <v>4</v>
      </c>
      <c r="F10" s="642"/>
      <c r="G10" s="642"/>
      <c r="H10" s="643"/>
      <c r="I10" s="74" t="s">
        <v>363</v>
      </c>
      <c r="J10" s="75" t="s">
        <v>5</v>
      </c>
      <c r="K10" s="644" t="s">
        <v>728</v>
      </c>
    </row>
    <row r="11" spans="1:11" ht="18.75">
      <c r="A11" s="639"/>
      <c r="B11" s="639"/>
      <c r="C11" s="639"/>
      <c r="D11" s="76" t="s">
        <v>6</v>
      </c>
      <c r="E11" s="77">
        <v>2561</v>
      </c>
      <c r="F11" s="74">
        <v>2562</v>
      </c>
      <c r="G11" s="78">
        <v>2563</v>
      </c>
      <c r="H11" s="78">
        <v>2564</v>
      </c>
      <c r="I11" s="76" t="s">
        <v>364</v>
      </c>
      <c r="J11" s="79" t="s">
        <v>7</v>
      </c>
      <c r="K11" s="645"/>
    </row>
    <row r="12" spans="1:11" ht="18.75">
      <c r="A12" s="640"/>
      <c r="B12" s="640"/>
      <c r="C12" s="640"/>
      <c r="D12" s="80"/>
      <c r="E12" s="81" t="s">
        <v>8</v>
      </c>
      <c r="F12" s="82" t="s">
        <v>8</v>
      </c>
      <c r="G12" s="83" t="s">
        <v>8</v>
      </c>
      <c r="H12" s="83" t="s">
        <v>8</v>
      </c>
      <c r="I12" s="82"/>
      <c r="J12" s="84"/>
      <c r="K12" s="646"/>
    </row>
    <row r="13" spans="1:11" s="22" customFormat="1" ht="18.75">
      <c r="A13" s="165">
        <v>1</v>
      </c>
      <c r="B13" s="63" t="s">
        <v>1304</v>
      </c>
      <c r="C13" s="15" t="s">
        <v>402</v>
      </c>
      <c r="D13" s="165" t="s">
        <v>405</v>
      </c>
      <c r="E13" s="17">
        <v>100000</v>
      </c>
      <c r="F13" s="17">
        <v>100000</v>
      </c>
      <c r="G13" s="17">
        <v>100000</v>
      </c>
      <c r="H13" s="17">
        <v>100000</v>
      </c>
      <c r="I13" s="17" t="s">
        <v>374</v>
      </c>
      <c r="J13" s="63" t="s">
        <v>705</v>
      </c>
      <c r="K13" s="165" t="s">
        <v>517</v>
      </c>
    </row>
    <row r="14" spans="1:11" s="22" customFormat="1" ht="18.75">
      <c r="A14" s="166"/>
      <c r="B14" s="22" t="s">
        <v>1314</v>
      </c>
      <c r="C14" s="19" t="s">
        <v>404</v>
      </c>
      <c r="D14" s="9" t="s">
        <v>704</v>
      </c>
      <c r="E14" s="19"/>
      <c r="G14" s="19"/>
      <c r="H14" s="19"/>
      <c r="I14" s="19" t="s">
        <v>375</v>
      </c>
      <c r="J14" s="22" t="s">
        <v>706</v>
      </c>
      <c r="K14" s="166"/>
    </row>
    <row r="15" spans="1:11" s="22" customFormat="1" ht="18.75">
      <c r="A15" s="167"/>
      <c r="B15" s="14" t="s">
        <v>1325</v>
      </c>
      <c r="C15" s="12" t="s">
        <v>403</v>
      </c>
      <c r="D15" s="430" t="s">
        <v>406</v>
      </c>
      <c r="E15" s="51"/>
      <c r="F15" s="50"/>
      <c r="G15" s="51"/>
      <c r="H15" s="51"/>
      <c r="I15" s="12" t="s">
        <v>1</v>
      </c>
      <c r="J15" s="14"/>
      <c r="K15" s="167"/>
    </row>
    <row r="16" spans="1:11" s="22" customFormat="1" ht="18.75">
      <c r="A16" s="337"/>
      <c r="D16" s="160"/>
      <c r="E16" s="21"/>
      <c r="F16" s="21"/>
      <c r="G16" s="21"/>
      <c r="H16" s="21"/>
      <c r="K16" s="337"/>
    </row>
    <row r="17" spans="1:11" s="22" customFormat="1" ht="18.75">
      <c r="A17" s="337"/>
      <c r="D17" s="160"/>
      <c r="E17" s="21"/>
      <c r="F17" s="21"/>
      <c r="G17" s="21"/>
      <c r="H17" s="21"/>
      <c r="K17" s="337"/>
    </row>
    <row r="18" spans="1:11" s="22" customFormat="1" ht="18.75">
      <c r="A18" s="337"/>
      <c r="D18" s="160"/>
      <c r="E18" s="21"/>
      <c r="F18" s="21"/>
      <c r="G18" s="21"/>
      <c r="H18" s="21"/>
      <c r="K18" s="337"/>
    </row>
    <row r="19" spans="1:11" s="22" customFormat="1" ht="18.75">
      <c r="A19" s="351"/>
      <c r="D19" s="160"/>
      <c r="E19" s="21"/>
      <c r="F19" s="21"/>
      <c r="G19" s="21"/>
      <c r="H19" s="21"/>
      <c r="K19" s="351"/>
    </row>
    <row r="20" spans="1:11" s="22" customFormat="1" ht="18.75">
      <c r="A20" s="351"/>
      <c r="D20" s="160"/>
      <c r="E20" s="21"/>
      <c r="F20" s="21"/>
      <c r="G20" s="21"/>
      <c r="H20" s="21"/>
      <c r="K20" s="351"/>
    </row>
    <row r="21" spans="1:11" s="22" customFormat="1" ht="18.75">
      <c r="A21" s="351"/>
      <c r="D21" s="160"/>
      <c r="E21" s="21"/>
      <c r="F21" s="21"/>
      <c r="G21" s="21"/>
      <c r="H21" s="21"/>
      <c r="K21" s="351"/>
    </row>
    <row r="22" spans="1:11" s="22" customFormat="1" ht="18.75">
      <c r="A22" s="351"/>
      <c r="D22" s="160"/>
      <c r="E22" s="21"/>
      <c r="F22" s="21"/>
      <c r="G22" s="21"/>
      <c r="H22" s="21"/>
      <c r="K22" s="351"/>
    </row>
    <row r="23" spans="1:11" s="22" customFormat="1" ht="18.75">
      <c r="A23" s="351"/>
      <c r="D23" s="160"/>
      <c r="E23" s="21"/>
      <c r="F23" s="21"/>
      <c r="G23" s="21"/>
      <c r="H23" s="21"/>
      <c r="K23" s="351"/>
    </row>
    <row r="24" spans="1:11" s="22" customFormat="1" ht="18.75">
      <c r="A24" s="351"/>
      <c r="D24" s="160"/>
      <c r="E24" s="21"/>
      <c r="F24" s="21"/>
      <c r="G24" s="21"/>
      <c r="H24" s="21"/>
      <c r="K24" s="351"/>
    </row>
    <row r="25" spans="1:11" ht="18.75">
      <c r="A25" s="595" t="s">
        <v>1186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</row>
    <row r="26" spans="1:11" s="22" customFormat="1" ht="18.75">
      <c r="A26" s="351"/>
      <c r="D26" s="160"/>
      <c r="E26" s="21"/>
      <c r="F26" s="21"/>
      <c r="G26" s="21"/>
      <c r="H26" s="21"/>
      <c r="K26" s="351"/>
    </row>
    <row r="27" spans="1:11" s="22" customFormat="1" ht="18.75">
      <c r="A27" s="351"/>
      <c r="D27" s="160"/>
      <c r="E27" s="21"/>
      <c r="F27" s="21"/>
      <c r="G27" s="21"/>
      <c r="H27" s="21"/>
      <c r="K27" s="351"/>
    </row>
    <row r="28" spans="1:11" s="22" customFormat="1" ht="18.75">
      <c r="A28" s="351"/>
      <c r="D28" s="160"/>
      <c r="E28" s="21"/>
      <c r="F28" s="21"/>
      <c r="G28" s="21"/>
      <c r="H28" s="21"/>
      <c r="K28" s="351"/>
    </row>
    <row r="29" spans="1:11" s="22" customFormat="1" ht="18.75">
      <c r="A29" s="351"/>
      <c r="D29" s="160"/>
      <c r="E29" s="21"/>
      <c r="F29" s="21"/>
      <c r="G29" s="21"/>
      <c r="H29" s="21"/>
      <c r="K29" s="351"/>
    </row>
    <row r="30" spans="1:11" s="22" customFormat="1" ht="18.75">
      <c r="A30" s="351"/>
      <c r="D30" s="160"/>
      <c r="E30" s="21"/>
      <c r="F30" s="21"/>
      <c r="G30" s="21"/>
      <c r="H30" s="21"/>
      <c r="K30" s="351"/>
    </row>
    <row r="31" spans="1:11" s="22" customFormat="1" ht="18.75">
      <c r="A31" s="351"/>
      <c r="D31" s="160"/>
      <c r="E31" s="21"/>
      <c r="F31" s="21"/>
      <c r="G31" s="21"/>
      <c r="H31" s="21"/>
      <c r="K31" s="351"/>
    </row>
    <row r="32" spans="1:11" ht="18.75">
      <c r="A32" s="22"/>
      <c r="B32" s="22"/>
      <c r="C32" s="22"/>
      <c r="D32" s="337"/>
      <c r="E32" s="22"/>
      <c r="F32" s="22"/>
      <c r="G32" s="22"/>
      <c r="H32" s="22"/>
      <c r="I32" s="22"/>
      <c r="J32" s="22"/>
      <c r="K32" s="22"/>
    </row>
    <row r="33" spans="1:11" ht="18.75">
      <c r="A33" s="22"/>
      <c r="B33" s="22"/>
      <c r="C33" s="22" t="s">
        <v>524</v>
      </c>
      <c r="D33" s="337"/>
      <c r="E33" s="179">
        <f>SUM(E13:E32)</f>
        <v>100000</v>
      </c>
      <c r="F33" s="179"/>
      <c r="G33" s="179"/>
      <c r="H33" s="179"/>
      <c r="I33" s="22"/>
      <c r="J33" s="22"/>
      <c r="K33" s="22"/>
    </row>
    <row r="34" spans="1:11" ht="18.75">
      <c r="A34" s="22"/>
      <c r="B34" s="22"/>
      <c r="C34" s="22"/>
      <c r="D34" s="337"/>
      <c r="E34" s="22"/>
      <c r="F34" s="22"/>
      <c r="G34" s="22"/>
      <c r="H34" s="22"/>
      <c r="I34" s="22"/>
      <c r="J34" s="22"/>
      <c r="K34" s="22"/>
    </row>
    <row r="35" spans="1:11" ht="18.75">
      <c r="A35" s="22"/>
      <c r="B35" s="22"/>
      <c r="C35" s="22"/>
      <c r="D35" s="337"/>
      <c r="E35" s="22"/>
      <c r="F35" s="22"/>
      <c r="G35" s="22"/>
      <c r="H35" s="22"/>
      <c r="I35" s="22"/>
      <c r="J35" s="22"/>
      <c r="K35" s="22"/>
    </row>
    <row r="36" spans="1:11" ht="18.75">
      <c r="A36" s="22"/>
      <c r="B36" s="22"/>
      <c r="C36" s="22"/>
      <c r="D36" s="337"/>
      <c r="E36" s="22"/>
      <c r="F36" s="22"/>
      <c r="G36" s="22"/>
      <c r="H36" s="22"/>
      <c r="I36" s="22"/>
      <c r="J36" s="22"/>
      <c r="K36" s="22"/>
    </row>
    <row r="37" spans="1:11" ht="18.75">
      <c r="A37" s="22"/>
      <c r="B37" s="22"/>
      <c r="C37" s="22"/>
      <c r="D37" s="337"/>
      <c r="E37" s="22"/>
      <c r="F37" s="22"/>
      <c r="G37" s="22"/>
      <c r="H37" s="22"/>
      <c r="I37" s="22"/>
      <c r="J37" s="22"/>
      <c r="K37" s="62"/>
    </row>
  </sheetData>
  <sheetProtection/>
  <mergeCells count="11">
    <mergeCell ref="B10:B12"/>
    <mergeCell ref="C10:C12"/>
    <mergeCell ref="E10:H10"/>
    <mergeCell ref="K10:K12"/>
    <mergeCell ref="A25:K25"/>
    <mergeCell ref="A3:K3"/>
    <mergeCell ref="A4:K4"/>
    <mergeCell ref="A5:K5"/>
    <mergeCell ref="A6:K6"/>
    <mergeCell ref="A7:K7"/>
    <mergeCell ref="A10:A1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L158"/>
  <sheetViews>
    <sheetView view="pageBreakPreview" zoomScaleSheetLayoutView="100" workbookViewId="0" topLeftCell="A121">
      <selection activeCell="D155" sqref="D155"/>
    </sheetView>
  </sheetViews>
  <sheetFormatPr defaultColWidth="9.140625" defaultRowHeight="15"/>
  <cols>
    <col min="1" max="1" width="3.8515625" style="3" customWidth="1"/>
    <col min="2" max="2" width="19.140625" style="3" customWidth="1"/>
    <col min="3" max="3" width="18.421875" style="3" customWidth="1"/>
    <col min="4" max="4" width="17.421875" style="3" customWidth="1"/>
    <col min="5" max="5" width="10.8515625" style="3" customWidth="1"/>
    <col min="6" max="7" width="10.00390625" style="3" customWidth="1"/>
    <col min="8" max="8" width="9.8515625" style="3" customWidth="1"/>
    <col min="9" max="9" width="8.7109375" style="3" customWidth="1"/>
    <col min="10" max="10" width="14.8515625" style="3" customWidth="1"/>
    <col min="11" max="11" width="9.140625" style="3" customWidth="1"/>
    <col min="12" max="16384" width="9.00390625" style="3" customWidth="1"/>
  </cols>
  <sheetData>
    <row r="2" spans="10:11" ht="18.75">
      <c r="J2" s="419" t="s">
        <v>785</v>
      </c>
      <c r="K2" s="62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780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s="73" customFormat="1" ht="18.75">
      <c r="A6" s="648" t="s">
        <v>1241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73" customFormat="1" ht="18.75">
      <c r="A7" s="648" t="s">
        <v>1081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s="4" customFormat="1" ht="18.75">
      <c r="A8" s="2" t="s">
        <v>1101</v>
      </c>
      <c r="B8" s="3"/>
      <c r="C8" s="3"/>
      <c r="K8" s="5"/>
    </row>
    <row r="9" spans="1:11" ht="18.75">
      <c r="A9" s="73" t="s">
        <v>867</v>
      </c>
      <c r="K9" s="22"/>
    </row>
    <row r="10" spans="1:11" ht="18.75">
      <c r="A10" s="638" t="s">
        <v>0</v>
      </c>
      <c r="B10" s="638" t="s">
        <v>1</v>
      </c>
      <c r="C10" s="638" t="s">
        <v>2</v>
      </c>
      <c r="D10" s="74" t="s">
        <v>3</v>
      </c>
      <c r="E10" s="641" t="s">
        <v>4</v>
      </c>
      <c r="F10" s="642"/>
      <c r="G10" s="642"/>
      <c r="H10" s="643"/>
      <c r="I10" s="74" t="s">
        <v>363</v>
      </c>
      <c r="J10" s="75" t="s">
        <v>5</v>
      </c>
      <c r="K10" s="644" t="s">
        <v>728</v>
      </c>
    </row>
    <row r="11" spans="1:11" ht="18.75">
      <c r="A11" s="639"/>
      <c r="B11" s="639"/>
      <c r="C11" s="639"/>
      <c r="D11" s="76" t="s">
        <v>6</v>
      </c>
      <c r="E11" s="77">
        <v>2561</v>
      </c>
      <c r="F11" s="74">
        <v>2562</v>
      </c>
      <c r="G11" s="78">
        <v>2563</v>
      </c>
      <c r="H11" s="78">
        <v>2564</v>
      </c>
      <c r="I11" s="76" t="s">
        <v>364</v>
      </c>
      <c r="J11" s="79" t="s">
        <v>7</v>
      </c>
      <c r="K11" s="645"/>
    </row>
    <row r="12" spans="1:11" ht="18.75">
      <c r="A12" s="640"/>
      <c r="B12" s="640"/>
      <c r="C12" s="640"/>
      <c r="D12" s="80"/>
      <c r="E12" s="81" t="s">
        <v>8</v>
      </c>
      <c r="F12" s="82" t="s">
        <v>8</v>
      </c>
      <c r="G12" s="83" t="s">
        <v>8</v>
      </c>
      <c r="H12" s="83" t="s">
        <v>8</v>
      </c>
      <c r="I12" s="82"/>
      <c r="J12" s="84"/>
      <c r="K12" s="646"/>
    </row>
    <row r="13" spans="1:11" ht="18.75">
      <c r="A13" s="152">
        <v>1</v>
      </c>
      <c r="B13" s="63" t="s">
        <v>871</v>
      </c>
      <c r="C13" s="15" t="s">
        <v>722</v>
      </c>
      <c r="D13" s="15" t="s">
        <v>108</v>
      </c>
      <c r="E13" s="17">
        <v>300000</v>
      </c>
      <c r="F13" s="59">
        <v>300000</v>
      </c>
      <c r="G13" s="17">
        <v>300000</v>
      </c>
      <c r="H13" s="17">
        <v>300000</v>
      </c>
      <c r="I13" s="17" t="s">
        <v>365</v>
      </c>
      <c r="J13" s="45" t="s">
        <v>114</v>
      </c>
      <c r="K13" s="152" t="s">
        <v>14</v>
      </c>
    </row>
    <row r="14" spans="1:11" ht="18.75">
      <c r="A14" s="153"/>
      <c r="B14" s="3" t="s">
        <v>872</v>
      </c>
      <c r="C14" s="19" t="s">
        <v>109</v>
      </c>
      <c r="D14" s="19" t="s">
        <v>109</v>
      </c>
      <c r="E14" s="19"/>
      <c r="F14" s="22"/>
      <c r="G14" s="19"/>
      <c r="H14" s="19"/>
      <c r="I14" s="19" t="s">
        <v>443</v>
      </c>
      <c r="J14" s="29" t="s">
        <v>115</v>
      </c>
      <c r="K14" s="153"/>
    </row>
    <row r="15" spans="1:11" ht="18.75">
      <c r="A15" s="153"/>
      <c r="B15" s="3" t="s">
        <v>873</v>
      </c>
      <c r="C15" s="19" t="s">
        <v>110</v>
      </c>
      <c r="D15" s="19" t="s">
        <v>112</v>
      </c>
      <c r="E15" s="19"/>
      <c r="F15" s="22"/>
      <c r="G15" s="19"/>
      <c r="H15" s="19"/>
      <c r="I15" s="19" t="s">
        <v>444</v>
      </c>
      <c r="J15" s="29" t="s">
        <v>116</v>
      </c>
      <c r="K15" s="19"/>
    </row>
    <row r="16" spans="1:11" ht="18.75">
      <c r="A16" s="153"/>
      <c r="B16" s="3" t="s">
        <v>868</v>
      </c>
      <c r="C16" s="19" t="s">
        <v>111</v>
      </c>
      <c r="D16" s="19" t="s">
        <v>113</v>
      </c>
      <c r="E16" s="19"/>
      <c r="F16" s="22"/>
      <c r="G16" s="19"/>
      <c r="H16" s="19"/>
      <c r="I16" s="19"/>
      <c r="J16" s="29" t="s">
        <v>117</v>
      </c>
      <c r="K16" s="19"/>
    </row>
    <row r="17" spans="1:11" ht="18.75">
      <c r="A17" s="153"/>
      <c r="C17" s="19"/>
      <c r="D17" s="31"/>
      <c r="E17" s="20"/>
      <c r="F17" s="21"/>
      <c r="G17" s="51"/>
      <c r="H17" s="20"/>
      <c r="I17" s="20"/>
      <c r="J17" s="22" t="s">
        <v>118</v>
      </c>
      <c r="K17" s="19"/>
    </row>
    <row r="18" spans="1:11" ht="18.75">
      <c r="A18" s="152">
        <v>2</v>
      </c>
      <c r="B18" s="15" t="s">
        <v>869</v>
      </c>
      <c r="C18" s="15" t="s">
        <v>135</v>
      </c>
      <c r="D18" s="54" t="s">
        <v>125</v>
      </c>
      <c r="E18" s="17">
        <v>20000</v>
      </c>
      <c r="F18" s="17">
        <v>20000</v>
      </c>
      <c r="G18" s="17">
        <v>20000</v>
      </c>
      <c r="H18" s="17">
        <v>20000</v>
      </c>
      <c r="I18" s="17" t="s">
        <v>365</v>
      </c>
      <c r="J18" s="15" t="s">
        <v>138</v>
      </c>
      <c r="K18" s="152" t="s">
        <v>14</v>
      </c>
    </row>
    <row r="19" spans="1:11" ht="18.75">
      <c r="A19" s="19"/>
      <c r="B19" s="19" t="s">
        <v>870</v>
      </c>
      <c r="C19" s="57" t="s">
        <v>137</v>
      </c>
      <c r="D19" s="153"/>
      <c r="E19" s="20"/>
      <c r="F19" s="20"/>
      <c r="G19" s="20"/>
      <c r="H19" s="20"/>
      <c r="I19" s="19" t="s">
        <v>443</v>
      </c>
      <c r="J19" s="19" t="s">
        <v>139</v>
      </c>
      <c r="K19" s="153"/>
    </row>
    <row r="20" spans="1:11" ht="18.75">
      <c r="A20" s="19"/>
      <c r="B20" s="19"/>
      <c r="C20" s="19" t="s">
        <v>136</v>
      </c>
      <c r="D20" s="19"/>
      <c r="E20" s="19"/>
      <c r="F20" s="19"/>
      <c r="G20" s="19"/>
      <c r="H20" s="19"/>
      <c r="I20" s="19" t="s">
        <v>444</v>
      </c>
      <c r="J20" s="19" t="s">
        <v>140</v>
      </c>
      <c r="K20" s="19"/>
    </row>
    <row r="21" spans="1:11" ht="18.75">
      <c r="A21" s="12"/>
      <c r="B21" s="12"/>
      <c r="C21" s="12"/>
      <c r="D21" s="49"/>
      <c r="E21" s="51"/>
      <c r="F21" s="51"/>
      <c r="G21" s="51"/>
      <c r="H21" s="51"/>
      <c r="I21" s="12"/>
      <c r="J21" s="12" t="s">
        <v>141</v>
      </c>
      <c r="K21" s="12"/>
    </row>
    <row r="22" spans="1:11" ht="18.75">
      <c r="A22" s="153">
        <v>3</v>
      </c>
      <c r="B22" s="19" t="s">
        <v>875</v>
      </c>
      <c r="C22" s="19" t="s">
        <v>142</v>
      </c>
      <c r="D22" s="35" t="s">
        <v>145</v>
      </c>
      <c r="E22" s="20">
        <v>10000</v>
      </c>
      <c r="F22" s="20">
        <v>10000</v>
      </c>
      <c r="G22" s="20">
        <v>10000</v>
      </c>
      <c r="H22" s="20">
        <v>10000</v>
      </c>
      <c r="I22" s="20" t="s">
        <v>365</v>
      </c>
      <c r="J22" s="19" t="s">
        <v>146</v>
      </c>
      <c r="K22" s="153" t="s">
        <v>14</v>
      </c>
    </row>
    <row r="23" spans="1:11" ht="18.75">
      <c r="A23" s="153"/>
      <c r="B23" s="19" t="s">
        <v>874</v>
      </c>
      <c r="C23" s="19" t="s">
        <v>143</v>
      </c>
      <c r="D23" s="153"/>
      <c r="E23" s="20"/>
      <c r="F23" s="20"/>
      <c r="G23" s="20"/>
      <c r="H23" s="20"/>
      <c r="I23" s="19" t="s">
        <v>443</v>
      </c>
      <c r="J23" s="19" t="s">
        <v>147</v>
      </c>
      <c r="K23" s="153"/>
    </row>
    <row r="24" spans="1:11" ht="18.75">
      <c r="A24" s="154"/>
      <c r="B24" s="12"/>
      <c r="C24" s="12" t="s">
        <v>144</v>
      </c>
      <c r="D24" s="12"/>
      <c r="E24" s="12"/>
      <c r="F24" s="12"/>
      <c r="G24" s="12"/>
      <c r="H24" s="12"/>
      <c r="I24" s="12" t="s">
        <v>444</v>
      </c>
      <c r="J24" s="12" t="s">
        <v>148</v>
      </c>
      <c r="K24" s="154"/>
    </row>
    <row r="25" spans="1:11" ht="18.75">
      <c r="A25" s="337"/>
      <c r="B25" s="22"/>
      <c r="C25" s="22"/>
      <c r="D25" s="22"/>
      <c r="E25" s="22"/>
      <c r="F25" s="22"/>
      <c r="G25" s="22"/>
      <c r="H25" s="22"/>
      <c r="I25" s="22"/>
      <c r="J25" s="22"/>
      <c r="K25" s="337"/>
    </row>
    <row r="26" spans="1:11" ht="18.75">
      <c r="A26" s="377"/>
      <c r="B26" s="22"/>
      <c r="C26" s="22"/>
      <c r="D26" s="22"/>
      <c r="E26" s="22"/>
      <c r="F26" s="22"/>
      <c r="G26" s="22"/>
      <c r="H26" s="22"/>
      <c r="I26" s="22"/>
      <c r="J26" s="22"/>
      <c r="K26" s="377"/>
    </row>
    <row r="27" spans="1:11" ht="18.75">
      <c r="A27" s="377"/>
      <c r="B27" s="22"/>
      <c r="C27" s="22"/>
      <c r="D27" s="22"/>
      <c r="E27" s="22"/>
      <c r="F27" s="22"/>
      <c r="G27" s="22"/>
      <c r="H27" s="22"/>
      <c r="I27" s="22"/>
      <c r="J27" s="22"/>
      <c r="K27" s="377"/>
    </row>
    <row r="28" spans="1:11" ht="18.75">
      <c r="A28" s="595" t="s">
        <v>1187</v>
      </c>
      <c r="B28" s="595"/>
      <c r="C28" s="595"/>
      <c r="D28" s="595"/>
      <c r="E28" s="595"/>
      <c r="F28" s="595"/>
      <c r="G28" s="595"/>
      <c r="H28" s="595"/>
      <c r="I28" s="595"/>
      <c r="J28" s="595"/>
      <c r="K28" s="595"/>
    </row>
    <row r="29" spans="1:11" ht="18.75">
      <c r="A29" s="337"/>
      <c r="B29" s="22"/>
      <c r="C29" s="22"/>
      <c r="D29" s="22"/>
      <c r="E29" s="22"/>
      <c r="F29" s="22"/>
      <c r="G29" s="22"/>
      <c r="H29" s="22"/>
      <c r="I29" s="22"/>
      <c r="J29" s="22"/>
      <c r="K29" s="337"/>
    </row>
    <row r="31" spans="1:11" ht="18.75">
      <c r="A31" s="22"/>
      <c r="B31" s="22"/>
      <c r="C31" s="22"/>
      <c r="D31" s="22"/>
      <c r="E31" s="22"/>
      <c r="F31" s="22"/>
      <c r="G31" s="22"/>
      <c r="H31" s="22"/>
      <c r="I31" s="22"/>
      <c r="J31" s="419" t="s">
        <v>785</v>
      </c>
      <c r="K31" s="62"/>
    </row>
    <row r="32" spans="1:11" s="4" customFormat="1" ht="18.75">
      <c r="A32" s="2" t="s">
        <v>1101</v>
      </c>
      <c r="B32" s="3"/>
      <c r="C32" s="3"/>
      <c r="K32" s="30"/>
    </row>
    <row r="33" spans="1:11" ht="18.75">
      <c r="A33" s="73" t="s">
        <v>867</v>
      </c>
      <c r="K33" s="22"/>
    </row>
    <row r="34" spans="1:11" ht="18.75">
      <c r="A34" s="638" t="s">
        <v>0</v>
      </c>
      <c r="B34" s="638" t="s">
        <v>1</v>
      </c>
      <c r="C34" s="638" t="s">
        <v>2</v>
      </c>
      <c r="D34" s="74" t="s">
        <v>3</v>
      </c>
      <c r="E34" s="641" t="s">
        <v>4</v>
      </c>
      <c r="F34" s="642"/>
      <c r="G34" s="642"/>
      <c r="H34" s="643"/>
      <c r="I34" s="74" t="s">
        <v>363</v>
      </c>
      <c r="J34" s="75" t="s">
        <v>5</v>
      </c>
      <c r="K34" s="644" t="s">
        <v>728</v>
      </c>
    </row>
    <row r="35" spans="1:11" ht="18.75">
      <c r="A35" s="639"/>
      <c r="B35" s="639"/>
      <c r="C35" s="639"/>
      <c r="D35" s="76" t="s">
        <v>6</v>
      </c>
      <c r="E35" s="77">
        <v>2561</v>
      </c>
      <c r="F35" s="74">
        <v>2562</v>
      </c>
      <c r="G35" s="78">
        <v>2563</v>
      </c>
      <c r="H35" s="78">
        <v>2564</v>
      </c>
      <c r="I35" s="76" t="s">
        <v>364</v>
      </c>
      <c r="J35" s="79" t="s">
        <v>7</v>
      </c>
      <c r="K35" s="645"/>
    </row>
    <row r="36" spans="1:11" ht="18.75">
      <c r="A36" s="640"/>
      <c r="B36" s="640"/>
      <c r="C36" s="640"/>
      <c r="D36" s="80"/>
      <c r="E36" s="81" t="s">
        <v>8</v>
      </c>
      <c r="F36" s="82" t="s">
        <v>8</v>
      </c>
      <c r="G36" s="83" t="s">
        <v>8</v>
      </c>
      <c r="H36" s="83" t="s">
        <v>8</v>
      </c>
      <c r="I36" s="82"/>
      <c r="J36" s="84"/>
      <c r="K36" s="646"/>
    </row>
    <row r="37" spans="1:11" ht="18.75">
      <c r="A37" s="152">
        <v>4</v>
      </c>
      <c r="B37" s="63" t="s">
        <v>234</v>
      </c>
      <c r="C37" s="15" t="s">
        <v>222</v>
      </c>
      <c r="D37" s="152" t="s">
        <v>125</v>
      </c>
      <c r="E37" s="142">
        <v>40000</v>
      </c>
      <c r="F37" s="142">
        <v>40000</v>
      </c>
      <c r="G37" s="142">
        <v>40000</v>
      </c>
      <c r="H37" s="142">
        <v>40000</v>
      </c>
      <c r="I37" s="17" t="s">
        <v>365</v>
      </c>
      <c r="J37" s="45" t="s">
        <v>121</v>
      </c>
      <c r="K37" s="152" t="s">
        <v>14</v>
      </c>
    </row>
    <row r="38" spans="1:11" ht="18.75">
      <c r="A38" s="153"/>
      <c r="B38" s="22"/>
      <c r="C38" s="19"/>
      <c r="D38" s="22"/>
      <c r="E38" s="36"/>
      <c r="F38" s="36"/>
      <c r="G38" s="36"/>
      <c r="H38" s="36"/>
      <c r="I38" s="19" t="s">
        <v>443</v>
      </c>
      <c r="J38" s="29" t="s">
        <v>149</v>
      </c>
      <c r="K38" s="153"/>
    </row>
    <row r="39" spans="1:11" ht="18.75">
      <c r="A39" s="154"/>
      <c r="B39" s="14"/>
      <c r="C39" s="155"/>
      <c r="D39" s="14"/>
      <c r="E39" s="90"/>
      <c r="F39" s="90"/>
      <c r="G39" s="90"/>
      <c r="H39" s="12"/>
      <c r="I39" s="12" t="s">
        <v>444</v>
      </c>
      <c r="J39" s="14"/>
      <c r="K39" s="154"/>
    </row>
    <row r="40" spans="1:11" ht="18.75">
      <c r="A40" s="165">
        <v>5</v>
      </c>
      <c r="B40" s="3" t="s">
        <v>929</v>
      </c>
      <c r="C40" s="15" t="s">
        <v>254</v>
      </c>
      <c r="D40" s="15" t="s">
        <v>256</v>
      </c>
      <c r="E40" s="17">
        <v>400000</v>
      </c>
      <c r="F40" s="306">
        <v>50000</v>
      </c>
      <c r="G40" s="17">
        <v>50000</v>
      </c>
      <c r="H40" s="17">
        <v>30000</v>
      </c>
      <c r="I40" s="20" t="s">
        <v>365</v>
      </c>
      <c r="J40" s="3" t="s">
        <v>257</v>
      </c>
      <c r="K40" s="165" t="s">
        <v>14</v>
      </c>
    </row>
    <row r="41" spans="1:11" ht="18.75">
      <c r="A41" s="19"/>
      <c r="B41" s="22" t="s">
        <v>930</v>
      </c>
      <c r="C41" s="19" t="s">
        <v>255</v>
      </c>
      <c r="D41" s="57" t="s">
        <v>255</v>
      </c>
      <c r="E41" s="19"/>
      <c r="F41" s="22"/>
      <c r="G41" s="19"/>
      <c r="H41" s="19"/>
      <c r="I41" s="19" t="s">
        <v>374</v>
      </c>
      <c r="J41" s="22" t="s">
        <v>258</v>
      </c>
      <c r="K41" s="166"/>
    </row>
    <row r="42" spans="1:11" ht="18.75">
      <c r="A42" s="12"/>
      <c r="B42" s="14" t="s">
        <v>1279</v>
      </c>
      <c r="C42" s="12" t="s">
        <v>66</v>
      </c>
      <c r="D42" s="12" t="s">
        <v>66</v>
      </c>
      <c r="E42" s="12"/>
      <c r="F42" s="14"/>
      <c r="G42" s="12"/>
      <c r="H42" s="12"/>
      <c r="I42" s="12" t="s">
        <v>397</v>
      </c>
      <c r="J42" s="14" t="s">
        <v>259</v>
      </c>
      <c r="K42" s="12"/>
    </row>
    <row r="43" spans="1:11" s="103" customFormat="1" ht="18.75">
      <c r="A43" s="119">
        <v>6</v>
      </c>
      <c r="B43" s="120" t="s">
        <v>1326</v>
      </c>
      <c r="C43" s="120" t="s">
        <v>59</v>
      </c>
      <c r="D43" s="282" t="s">
        <v>1331</v>
      </c>
      <c r="E43" s="254">
        <v>21000</v>
      </c>
      <c r="F43" s="162">
        <v>21000</v>
      </c>
      <c r="G43" s="254">
        <v>21000</v>
      </c>
      <c r="H43" s="254">
        <v>21000</v>
      </c>
      <c r="I43" s="254" t="s">
        <v>418</v>
      </c>
      <c r="J43" s="360" t="s">
        <v>1329</v>
      </c>
      <c r="K43" s="119" t="s">
        <v>14</v>
      </c>
    </row>
    <row r="44" spans="1:11" s="103" customFormat="1" ht="18.75">
      <c r="A44" s="125"/>
      <c r="B44" s="125" t="s">
        <v>1327</v>
      </c>
      <c r="C44" s="125" t="s">
        <v>1313</v>
      </c>
      <c r="D44" s="127" t="s">
        <v>1155</v>
      </c>
      <c r="E44" s="125"/>
      <c r="F44" s="257"/>
      <c r="G44" s="125"/>
      <c r="H44" s="125"/>
      <c r="I44" s="125" t="s">
        <v>416</v>
      </c>
      <c r="J44" s="361" t="s">
        <v>1330</v>
      </c>
      <c r="K44" s="125"/>
    </row>
    <row r="45" spans="1:11" s="103" customFormat="1" ht="18.75">
      <c r="A45" s="125"/>
      <c r="B45" s="125" t="s">
        <v>1094</v>
      </c>
      <c r="C45" s="125" t="s">
        <v>1328</v>
      </c>
      <c r="D45" s="127"/>
      <c r="E45" s="125"/>
      <c r="F45" s="257"/>
      <c r="G45" s="125"/>
      <c r="H45" s="125"/>
      <c r="I45" s="125"/>
      <c r="J45" s="361" t="s">
        <v>58</v>
      </c>
      <c r="K45" s="125"/>
    </row>
    <row r="46" spans="1:11" ht="18.75">
      <c r="A46" s="12"/>
      <c r="B46" s="383"/>
      <c r="C46" s="12"/>
      <c r="D46" s="90"/>
      <c r="E46" s="12"/>
      <c r="F46" s="27"/>
      <c r="G46" s="12"/>
      <c r="H46" s="12"/>
      <c r="I46" s="12"/>
      <c r="J46" s="27"/>
      <c r="K46" s="12"/>
    </row>
    <row r="47" spans="1:11" ht="18.75">
      <c r="A47" s="165">
        <v>7</v>
      </c>
      <c r="B47" s="58" t="s">
        <v>918</v>
      </c>
      <c r="C47" s="15" t="s">
        <v>188</v>
      </c>
      <c r="D47" s="68" t="s">
        <v>190</v>
      </c>
      <c r="E47" s="17">
        <v>20000</v>
      </c>
      <c r="F47" s="59">
        <v>20000</v>
      </c>
      <c r="G47" s="17">
        <v>20000</v>
      </c>
      <c r="H47" s="17">
        <v>20000</v>
      </c>
      <c r="I47" s="17" t="s">
        <v>365</v>
      </c>
      <c r="J47" s="28" t="s">
        <v>668</v>
      </c>
      <c r="K47" s="165" t="s">
        <v>14</v>
      </c>
    </row>
    <row r="48" spans="1:11" ht="18.75">
      <c r="A48" s="19"/>
      <c r="B48" s="23" t="s">
        <v>919</v>
      </c>
      <c r="C48" s="19" t="s">
        <v>189</v>
      </c>
      <c r="D48" s="94" t="s">
        <v>191</v>
      </c>
      <c r="E48" s="20"/>
      <c r="F48" s="21"/>
      <c r="G48" s="20"/>
      <c r="H48" s="20"/>
      <c r="I48" s="19" t="s">
        <v>374</v>
      </c>
      <c r="J48" s="10" t="s">
        <v>192</v>
      </c>
      <c r="K48" s="19"/>
    </row>
    <row r="49" spans="1:11" ht="18.75">
      <c r="A49" s="12"/>
      <c r="B49" s="12"/>
      <c r="C49" s="12"/>
      <c r="D49" s="90"/>
      <c r="E49" s="51"/>
      <c r="F49" s="50"/>
      <c r="G49" s="51"/>
      <c r="H49" s="51"/>
      <c r="I49" s="12" t="s">
        <v>397</v>
      </c>
      <c r="J49" s="27"/>
      <c r="K49" s="12"/>
    </row>
    <row r="50" spans="1:11" ht="18.75">
      <c r="A50" s="166">
        <v>8</v>
      </c>
      <c r="B50" s="3" t="s">
        <v>920</v>
      </c>
      <c r="C50" s="19" t="s">
        <v>188</v>
      </c>
      <c r="D50" s="94" t="s">
        <v>190</v>
      </c>
      <c r="E50" s="20">
        <v>60000</v>
      </c>
      <c r="F50" s="21">
        <v>60000</v>
      </c>
      <c r="G50" s="20">
        <v>60000</v>
      </c>
      <c r="H50" s="20">
        <v>60000</v>
      </c>
      <c r="I50" s="20" t="s">
        <v>365</v>
      </c>
      <c r="J50" s="10" t="s">
        <v>668</v>
      </c>
      <c r="K50" s="166" t="s">
        <v>14</v>
      </c>
    </row>
    <row r="51" spans="1:11" ht="18.75">
      <c r="A51" s="166"/>
      <c r="B51" s="3" t="s">
        <v>921</v>
      </c>
      <c r="C51" s="19" t="s">
        <v>189</v>
      </c>
      <c r="D51" s="94" t="s">
        <v>191</v>
      </c>
      <c r="E51" s="20"/>
      <c r="F51" s="21"/>
      <c r="G51" s="20"/>
      <c r="H51" s="20"/>
      <c r="I51" s="19" t="s">
        <v>374</v>
      </c>
      <c r="J51" s="10" t="s">
        <v>192</v>
      </c>
      <c r="K51" s="19"/>
    </row>
    <row r="52" spans="1:11" ht="18.75">
      <c r="A52" s="167"/>
      <c r="B52" s="14"/>
      <c r="C52" s="12"/>
      <c r="D52" s="90"/>
      <c r="E52" s="51"/>
      <c r="F52" s="50"/>
      <c r="G52" s="51"/>
      <c r="H52" s="51"/>
      <c r="I52" s="12" t="s">
        <v>397</v>
      </c>
      <c r="J52" s="27"/>
      <c r="K52" s="12"/>
    </row>
    <row r="57" spans="1:11" ht="18.75">
      <c r="A57" s="595" t="s">
        <v>1188</v>
      </c>
      <c r="B57" s="595"/>
      <c r="C57" s="595"/>
      <c r="D57" s="595"/>
      <c r="E57" s="595"/>
      <c r="F57" s="595"/>
      <c r="G57" s="595"/>
      <c r="H57" s="595"/>
      <c r="I57" s="595"/>
      <c r="J57" s="595"/>
      <c r="K57" s="595"/>
    </row>
    <row r="60" spans="1:11" ht="18.75">
      <c r="A60" s="22"/>
      <c r="B60" s="22"/>
      <c r="C60" s="22"/>
      <c r="D60" s="22"/>
      <c r="E60" s="22"/>
      <c r="F60" s="22"/>
      <c r="G60" s="22"/>
      <c r="H60" s="22"/>
      <c r="I60" s="22"/>
      <c r="J60" s="419" t="s">
        <v>785</v>
      </c>
      <c r="K60" s="62"/>
    </row>
    <row r="61" spans="1:11" s="4" customFormat="1" ht="18.75">
      <c r="A61" s="2" t="s">
        <v>1101</v>
      </c>
      <c r="B61" s="3"/>
      <c r="C61" s="3"/>
      <c r="K61" s="5"/>
    </row>
    <row r="62" spans="1:11" ht="18.75">
      <c r="A62" s="73" t="s">
        <v>867</v>
      </c>
      <c r="K62" s="22"/>
    </row>
    <row r="63" spans="1:11" ht="18.75">
      <c r="A63" s="638" t="s">
        <v>0</v>
      </c>
      <c r="B63" s="638" t="s">
        <v>1</v>
      </c>
      <c r="C63" s="638" t="s">
        <v>2</v>
      </c>
      <c r="D63" s="74" t="s">
        <v>3</v>
      </c>
      <c r="E63" s="641" t="s">
        <v>4</v>
      </c>
      <c r="F63" s="642"/>
      <c r="G63" s="642"/>
      <c r="H63" s="643"/>
      <c r="I63" s="74" t="s">
        <v>363</v>
      </c>
      <c r="J63" s="75" t="s">
        <v>5</v>
      </c>
      <c r="K63" s="644" t="s">
        <v>728</v>
      </c>
    </row>
    <row r="64" spans="1:11" ht="18.75">
      <c r="A64" s="639"/>
      <c r="B64" s="639"/>
      <c r="C64" s="639"/>
      <c r="D64" s="76" t="s">
        <v>6</v>
      </c>
      <c r="E64" s="77">
        <v>2561</v>
      </c>
      <c r="F64" s="74">
        <v>2562</v>
      </c>
      <c r="G64" s="78">
        <v>2563</v>
      </c>
      <c r="H64" s="78">
        <v>2564</v>
      </c>
      <c r="I64" s="76" t="s">
        <v>364</v>
      </c>
      <c r="J64" s="79" t="s">
        <v>7</v>
      </c>
      <c r="K64" s="645"/>
    </row>
    <row r="65" spans="1:11" ht="18.75">
      <c r="A65" s="640"/>
      <c r="B65" s="640"/>
      <c r="C65" s="640"/>
      <c r="D65" s="80"/>
      <c r="E65" s="81" t="s">
        <v>8</v>
      </c>
      <c r="F65" s="82" t="s">
        <v>8</v>
      </c>
      <c r="G65" s="83" t="s">
        <v>8</v>
      </c>
      <c r="H65" s="83" t="s">
        <v>8</v>
      </c>
      <c r="I65" s="82"/>
      <c r="J65" s="84"/>
      <c r="K65" s="646"/>
    </row>
    <row r="66" spans="1:11" ht="18.75">
      <c r="A66" s="165">
        <v>9</v>
      </c>
      <c r="B66" s="63" t="s">
        <v>922</v>
      </c>
      <c r="C66" s="15" t="s">
        <v>188</v>
      </c>
      <c r="D66" s="68" t="s">
        <v>190</v>
      </c>
      <c r="E66" s="17">
        <v>100000</v>
      </c>
      <c r="F66" s="59">
        <v>100000</v>
      </c>
      <c r="G66" s="17">
        <v>100000</v>
      </c>
      <c r="H66" s="17">
        <v>100000</v>
      </c>
      <c r="I66" s="17" t="s">
        <v>365</v>
      </c>
      <c r="J66" s="28" t="s">
        <v>668</v>
      </c>
      <c r="K66" s="165" t="s">
        <v>14</v>
      </c>
    </row>
    <row r="67" spans="1:11" ht="18.75">
      <c r="A67" s="166"/>
      <c r="B67" s="3" t="s">
        <v>927</v>
      </c>
      <c r="C67" s="19" t="s">
        <v>189</v>
      </c>
      <c r="D67" s="94" t="s">
        <v>191</v>
      </c>
      <c r="E67" s="20"/>
      <c r="F67" s="21"/>
      <c r="G67" s="20"/>
      <c r="H67" s="20"/>
      <c r="I67" s="19" t="s">
        <v>374</v>
      </c>
      <c r="J67" s="10" t="s">
        <v>192</v>
      </c>
      <c r="K67" s="19"/>
    </row>
    <row r="68" spans="1:11" ht="18.75">
      <c r="A68" s="166"/>
      <c r="B68" s="3" t="s">
        <v>75</v>
      </c>
      <c r="C68" s="19"/>
      <c r="D68" s="35"/>
      <c r="E68" s="20"/>
      <c r="F68" s="21"/>
      <c r="G68" s="20"/>
      <c r="H68" s="20"/>
      <c r="I68" s="19" t="s">
        <v>397</v>
      </c>
      <c r="K68" s="19"/>
    </row>
    <row r="69" spans="1:11" ht="18.75">
      <c r="A69" s="165">
        <v>10</v>
      </c>
      <c r="B69" s="63" t="s">
        <v>923</v>
      </c>
      <c r="C69" s="15" t="s">
        <v>188</v>
      </c>
      <c r="D69" s="68" t="s">
        <v>190</v>
      </c>
      <c r="E69" s="17">
        <v>50000</v>
      </c>
      <c r="F69" s="59">
        <v>50000</v>
      </c>
      <c r="G69" s="17">
        <v>50000</v>
      </c>
      <c r="H69" s="17">
        <v>50000</v>
      </c>
      <c r="I69" s="17" t="s">
        <v>365</v>
      </c>
      <c r="J69" s="28" t="s">
        <v>668</v>
      </c>
      <c r="K69" s="165" t="s">
        <v>14</v>
      </c>
    </row>
    <row r="70" spans="1:11" ht="18.75">
      <c r="A70" s="166"/>
      <c r="B70" s="3" t="s">
        <v>928</v>
      </c>
      <c r="C70" s="19" t="s">
        <v>189</v>
      </c>
      <c r="D70" s="94" t="s">
        <v>191</v>
      </c>
      <c r="E70" s="20"/>
      <c r="F70" s="21"/>
      <c r="G70" s="20"/>
      <c r="H70" s="20"/>
      <c r="I70" s="19" t="s">
        <v>374</v>
      </c>
      <c r="J70" s="10" t="s">
        <v>192</v>
      </c>
      <c r="K70" s="166"/>
    </row>
    <row r="71" spans="1:11" ht="18.75">
      <c r="A71" s="166"/>
      <c r="B71" s="3" t="s">
        <v>203</v>
      </c>
      <c r="C71" s="19"/>
      <c r="D71" s="35"/>
      <c r="E71" s="20"/>
      <c r="F71" s="21"/>
      <c r="G71" s="20"/>
      <c r="H71" s="20"/>
      <c r="I71" s="19" t="s">
        <v>397</v>
      </c>
      <c r="K71" s="19"/>
    </row>
    <row r="72" spans="1:11" ht="18.75">
      <c r="A72" s="165">
        <v>11</v>
      </c>
      <c r="B72" s="63" t="s">
        <v>193</v>
      </c>
      <c r="C72" s="15" t="s">
        <v>194</v>
      </c>
      <c r="D72" s="68" t="s">
        <v>196</v>
      </c>
      <c r="E72" s="298">
        <v>20000</v>
      </c>
      <c r="F72" s="311">
        <v>20000</v>
      </c>
      <c r="G72" s="308">
        <v>20000</v>
      </c>
      <c r="H72" s="298">
        <v>20000</v>
      </c>
      <c r="I72" s="17" t="s">
        <v>365</v>
      </c>
      <c r="J72" s="45" t="s">
        <v>121</v>
      </c>
      <c r="K72" s="165" t="s">
        <v>14</v>
      </c>
    </row>
    <row r="73" spans="1:11" ht="18.75">
      <c r="A73" s="166"/>
      <c r="B73" s="22"/>
      <c r="C73" s="19" t="s">
        <v>195</v>
      </c>
      <c r="D73" s="35" t="s">
        <v>197</v>
      </c>
      <c r="E73" s="299"/>
      <c r="F73" s="52"/>
      <c r="G73" s="309"/>
      <c r="H73" s="299"/>
      <c r="I73" s="19" t="s">
        <v>374</v>
      </c>
      <c r="J73" s="29" t="s">
        <v>149</v>
      </c>
      <c r="K73" s="19"/>
    </row>
    <row r="74" spans="1:11" ht="18.75">
      <c r="A74" s="166"/>
      <c r="B74" s="22"/>
      <c r="C74" s="19"/>
      <c r="D74" s="94"/>
      <c r="E74" s="299"/>
      <c r="F74" s="52"/>
      <c r="G74" s="309"/>
      <c r="H74" s="299"/>
      <c r="I74" s="19" t="s">
        <v>397</v>
      </c>
      <c r="J74" s="29"/>
      <c r="K74" s="166"/>
    </row>
    <row r="75" spans="1:11" s="109" customFormat="1" ht="18.75">
      <c r="A75" s="362">
        <v>12</v>
      </c>
      <c r="B75" s="120" t="s">
        <v>689</v>
      </c>
      <c r="C75" s="120" t="s">
        <v>682</v>
      </c>
      <c r="D75" s="258" t="s">
        <v>684</v>
      </c>
      <c r="E75" s="254">
        <v>300000</v>
      </c>
      <c r="F75" s="254">
        <v>300000</v>
      </c>
      <c r="G75" s="254">
        <v>300000</v>
      </c>
      <c r="H75" s="254">
        <v>300000</v>
      </c>
      <c r="I75" s="254" t="s">
        <v>559</v>
      </c>
      <c r="J75" s="120" t="s">
        <v>685</v>
      </c>
      <c r="K75" s="119" t="s">
        <v>14</v>
      </c>
    </row>
    <row r="76" spans="1:11" s="109" customFormat="1" ht="18.75">
      <c r="A76" s="363"/>
      <c r="B76" s="125" t="s">
        <v>597</v>
      </c>
      <c r="C76" s="125" t="s">
        <v>683</v>
      </c>
      <c r="D76" s="124" t="s">
        <v>593</v>
      </c>
      <c r="E76" s="125"/>
      <c r="F76" s="125"/>
      <c r="G76" s="125"/>
      <c r="H76" s="125"/>
      <c r="I76" s="125" t="s">
        <v>561</v>
      </c>
      <c r="J76" s="125" t="s">
        <v>686</v>
      </c>
      <c r="K76" s="125"/>
    </row>
    <row r="77" spans="1:11" s="109" customFormat="1" ht="18.75">
      <c r="A77" s="364"/>
      <c r="B77" s="133"/>
      <c r="C77" s="133"/>
      <c r="D77" s="131" t="s">
        <v>595</v>
      </c>
      <c r="E77" s="139"/>
      <c r="F77" s="139"/>
      <c r="G77" s="139"/>
      <c r="H77" s="139"/>
      <c r="I77" s="133"/>
      <c r="J77" s="133" t="s">
        <v>681</v>
      </c>
      <c r="K77" s="131"/>
    </row>
    <row r="78" spans="1:11" s="109" customFormat="1" ht="18.75">
      <c r="A78" s="253">
        <v>13</v>
      </c>
      <c r="B78" s="120" t="s">
        <v>680</v>
      </c>
      <c r="C78" s="120" t="s">
        <v>688</v>
      </c>
      <c r="D78" s="119" t="s">
        <v>687</v>
      </c>
      <c r="E78" s="254">
        <v>100000</v>
      </c>
      <c r="F78" s="254">
        <v>100000</v>
      </c>
      <c r="G78" s="254">
        <v>100000</v>
      </c>
      <c r="H78" s="254">
        <v>100000</v>
      </c>
      <c r="I78" s="254" t="s">
        <v>559</v>
      </c>
      <c r="J78" s="120" t="s">
        <v>691</v>
      </c>
      <c r="K78" s="119" t="s">
        <v>14</v>
      </c>
    </row>
    <row r="79" spans="1:11" s="109" customFormat="1" ht="18.75">
      <c r="A79" s="252"/>
      <c r="B79" s="125" t="s">
        <v>690</v>
      </c>
      <c r="C79" s="125" t="s">
        <v>693</v>
      </c>
      <c r="D79" s="124" t="s">
        <v>593</v>
      </c>
      <c r="E79" s="123"/>
      <c r="F79" s="123"/>
      <c r="G79" s="123"/>
      <c r="H79" s="123"/>
      <c r="I79" s="125" t="s">
        <v>561</v>
      </c>
      <c r="J79" s="125" t="s">
        <v>692</v>
      </c>
      <c r="K79" s="124"/>
    </row>
    <row r="80" spans="1:11" s="109" customFormat="1" ht="18.75">
      <c r="A80" s="259"/>
      <c r="B80" s="133"/>
      <c r="C80" s="133"/>
      <c r="D80" s="131" t="s">
        <v>595</v>
      </c>
      <c r="E80" s="139"/>
      <c r="F80" s="139"/>
      <c r="G80" s="139"/>
      <c r="H80" s="139"/>
      <c r="I80" s="139"/>
      <c r="J80" s="133" t="s">
        <v>489</v>
      </c>
      <c r="K80" s="131"/>
    </row>
    <row r="81" spans="1:11" s="109" customFormat="1" ht="18.75">
      <c r="A81" s="250">
        <v>14</v>
      </c>
      <c r="B81" s="125" t="s">
        <v>586</v>
      </c>
      <c r="C81" s="125" t="s">
        <v>587</v>
      </c>
      <c r="D81" s="251" t="s">
        <v>588</v>
      </c>
      <c r="E81" s="123">
        <v>200000</v>
      </c>
      <c r="F81" s="123">
        <v>200000</v>
      </c>
      <c r="G81" s="123">
        <v>200000</v>
      </c>
      <c r="H81" s="123">
        <v>200000</v>
      </c>
      <c r="I81" s="123" t="s">
        <v>559</v>
      </c>
      <c r="J81" s="125" t="s">
        <v>589</v>
      </c>
      <c r="K81" s="119" t="s">
        <v>14</v>
      </c>
    </row>
    <row r="82" spans="1:11" s="109" customFormat="1" ht="18.75">
      <c r="A82" s="250"/>
      <c r="B82" s="125" t="s">
        <v>203</v>
      </c>
      <c r="C82" s="125"/>
      <c r="D82" s="127" t="s">
        <v>759</v>
      </c>
      <c r="E82" s="125"/>
      <c r="F82" s="125"/>
      <c r="G82" s="125"/>
      <c r="H82" s="125"/>
      <c r="I82" s="125" t="s">
        <v>561</v>
      </c>
      <c r="J82" s="125" t="s">
        <v>590</v>
      </c>
      <c r="K82" s="125"/>
    </row>
    <row r="83" spans="1:11" s="96" customFormat="1" ht="18.75">
      <c r="A83" s="382"/>
      <c r="B83" s="383"/>
      <c r="C83" s="383"/>
      <c r="D83" s="384"/>
      <c r="E83" s="385"/>
      <c r="F83" s="385"/>
      <c r="G83" s="385"/>
      <c r="H83" s="385"/>
      <c r="I83" s="383"/>
      <c r="J83" s="383"/>
      <c r="K83" s="178"/>
    </row>
    <row r="84" spans="1:11" ht="18.75">
      <c r="A84" s="250">
        <v>15</v>
      </c>
      <c r="B84" s="125" t="s">
        <v>1218</v>
      </c>
      <c r="C84" s="125" t="s">
        <v>1219</v>
      </c>
      <c r="D84" s="251" t="s">
        <v>1220</v>
      </c>
      <c r="E84" s="123">
        <v>200000</v>
      </c>
      <c r="F84" s="123">
        <v>200000</v>
      </c>
      <c r="G84" s="123">
        <v>200000</v>
      </c>
      <c r="H84" s="123">
        <v>200000</v>
      </c>
      <c r="I84" s="123" t="s">
        <v>559</v>
      </c>
      <c r="J84" s="125" t="s">
        <v>589</v>
      </c>
      <c r="K84" s="119" t="s">
        <v>14</v>
      </c>
    </row>
    <row r="85" spans="1:11" ht="18.75">
      <c r="A85" s="250"/>
      <c r="B85" s="125" t="s">
        <v>1282</v>
      </c>
      <c r="C85" s="125"/>
      <c r="D85" s="127" t="s">
        <v>1221</v>
      </c>
      <c r="E85" s="125"/>
      <c r="F85" s="125"/>
      <c r="G85" s="125"/>
      <c r="H85" s="125"/>
      <c r="I85" s="125" t="s">
        <v>561</v>
      </c>
      <c r="J85" s="125" t="s">
        <v>590</v>
      </c>
      <c r="K85" s="125"/>
    </row>
    <row r="86" spans="1:11" ht="18.75">
      <c r="A86" s="382"/>
      <c r="B86" s="383"/>
      <c r="C86" s="383"/>
      <c r="D86" s="384"/>
      <c r="E86" s="385"/>
      <c r="F86" s="385"/>
      <c r="G86" s="385"/>
      <c r="H86" s="385"/>
      <c r="I86" s="383"/>
      <c r="J86" s="383"/>
      <c r="K86" s="178"/>
    </row>
    <row r="87" spans="1:11" ht="18.75">
      <c r="A87" s="595" t="s">
        <v>1189</v>
      </c>
      <c r="B87" s="595"/>
      <c r="C87" s="595"/>
      <c r="D87" s="595"/>
      <c r="E87" s="595"/>
      <c r="F87" s="595"/>
      <c r="G87" s="595"/>
      <c r="H87" s="595"/>
      <c r="I87" s="595"/>
      <c r="J87" s="595"/>
      <c r="K87" s="595"/>
    </row>
    <row r="88" spans="1:11" ht="18.75">
      <c r="A88" s="22"/>
      <c r="B88" s="22"/>
      <c r="C88" s="22"/>
      <c r="D88" s="22"/>
      <c r="E88" s="22"/>
      <c r="F88" s="22"/>
      <c r="G88" s="22"/>
      <c r="H88" s="22"/>
      <c r="I88" s="22"/>
      <c r="J88" s="419" t="s">
        <v>785</v>
      </c>
      <c r="K88" s="62"/>
    </row>
    <row r="89" spans="1:11" s="4" customFormat="1" ht="18.75">
      <c r="A89" s="2" t="s">
        <v>1101</v>
      </c>
      <c r="B89" s="3"/>
      <c r="C89" s="3"/>
      <c r="K89" s="5"/>
    </row>
    <row r="90" spans="1:11" ht="18.75">
      <c r="A90" s="73" t="s">
        <v>867</v>
      </c>
      <c r="K90" s="22"/>
    </row>
    <row r="91" spans="1:11" ht="18.75">
      <c r="A91" s="638" t="s">
        <v>0</v>
      </c>
      <c r="B91" s="638" t="s">
        <v>1</v>
      </c>
      <c r="C91" s="638" t="s">
        <v>2</v>
      </c>
      <c r="D91" s="74" t="s">
        <v>3</v>
      </c>
      <c r="E91" s="641" t="s">
        <v>4</v>
      </c>
      <c r="F91" s="642"/>
      <c r="G91" s="642"/>
      <c r="H91" s="643"/>
      <c r="I91" s="74" t="s">
        <v>363</v>
      </c>
      <c r="J91" s="75" t="s">
        <v>5</v>
      </c>
      <c r="K91" s="644" t="s">
        <v>728</v>
      </c>
    </row>
    <row r="92" spans="1:11" ht="18.75">
      <c r="A92" s="639"/>
      <c r="B92" s="639"/>
      <c r="C92" s="639"/>
      <c r="D92" s="76" t="s">
        <v>6</v>
      </c>
      <c r="E92" s="77">
        <v>2561</v>
      </c>
      <c r="F92" s="74">
        <v>2562</v>
      </c>
      <c r="G92" s="78">
        <v>2563</v>
      </c>
      <c r="H92" s="78">
        <v>2564</v>
      </c>
      <c r="I92" s="76" t="s">
        <v>364</v>
      </c>
      <c r="J92" s="79" t="s">
        <v>7</v>
      </c>
      <c r="K92" s="645"/>
    </row>
    <row r="93" spans="1:11" ht="18.75">
      <c r="A93" s="640"/>
      <c r="B93" s="640"/>
      <c r="C93" s="640"/>
      <c r="D93" s="80"/>
      <c r="E93" s="81" t="s">
        <v>8</v>
      </c>
      <c r="F93" s="82" t="s">
        <v>8</v>
      </c>
      <c r="G93" s="83" t="s">
        <v>8</v>
      </c>
      <c r="H93" s="83" t="s">
        <v>8</v>
      </c>
      <c r="I93" s="82"/>
      <c r="J93" s="84"/>
      <c r="K93" s="646"/>
    </row>
    <row r="94" spans="1:11" ht="18.75">
      <c r="A94" s="153">
        <v>16</v>
      </c>
      <c r="B94" s="3" t="s">
        <v>253</v>
      </c>
      <c r="C94" s="19" t="s">
        <v>171</v>
      </c>
      <c r="D94" s="19" t="s">
        <v>107</v>
      </c>
      <c r="E94" s="36">
        <v>20000</v>
      </c>
      <c r="F94" s="36">
        <v>20000</v>
      </c>
      <c r="G94" s="36">
        <v>20000</v>
      </c>
      <c r="H94" s="36">
        <v>20000</v>
      </c>
      <c r="I94" s="153" t="s">
        <v>445</v>
      </c>
      <c r="J94" s="29" t="s">
        <v>107</v>
      </c>
      <c r="K94" s="153" t="s">
        <v>14</v>
      </c>
    </row>
    <row r="95" spans="1:11" ht="18.75">
      <c r="A95" s="153"/>
      <c r="C95" s="19" t="s">
        <v>463</v>
      </c>
      <c r="D95" s="22" t="s">
        <v>170</v>
      </c>
      <c r="E95" s="36"/>
      <c r="F95" s="36"/>
      <c r="G95" s="36"/>
      <c r="H95" s="36"/>
      <c r="I95" s="150" t="s">
        <v>446</v>
      </c>
      <c r="J95" s="22" t="s">
        <v>170</v>
      </c>
      <c r="K95" s="153"/>
    </row>
    <row r="96" spans="1:11" ht="18.75">
      <c r="A96" s="165">
        <v>17</v>
      </c>
      <c r="B96" s="63" t="s">
        <v>468</v>
      </c>
      <c r="C96" s="86" t="s">
        <v>469</v>
      </c>
      <c r="D96" s="54" t="s">
        <v>510</v>
      </c>
      <c r="E96" s="142">
        <v>24000</v>
      </c>
      <c r="F96" s="142">
        <v>24000</v>
      </c>
      <c r="G96" s="142">
        <v>24000</v>
      </c>
      <c r="H96" s="142">
        <v>24000</v>
      </c>
      <c r="I96" s="165" t="s">
        <v>445</v>
      </c>
      <c r="J96" s="45" t="s">
        <v>121</v>
      </c>
      <c r="K96" s="165" t="s">
        <v>14</v>
      </c>
    </row>
    <row r="97" spans="1:11" ht="18.75">
      <c r="A97" s="167"/>
      <c r="B97" s="14"/>
      <c r="C97" s="12" t="s">
        <v>470</v>
      </c>
      <c r="D97" s="90"/>
      <c r="E97" s="88"/>
      <c r="F97" s="340"/>
      <c r="G97" s="88"/>
      <c r="H97" s="88"/>
      <c r="I97" s="336" t="s">
        <v>446</v>
      </c>
      <c r="J97" s="27" t="s">
        <v>149</v>
      </c>
      <c r="K97" s="167"/>
    </row>
    <row r="98" spans="1:11" ht="18.75">
      <c r="A98" s="153">
        <v>18</v>
      </c>
      <c r="B98" s="3" t="s">
        <v>498</v>
      </c>
      <c r="C98" s="39" t="s">
        <v>499</v>
      </c>
      <c r="D98" s="35" t="s">
        <v>152</v>
      </c>
      <c r="E98" s="41">
        <v>30000</v>
      </c>
      <c r="F98" s="338">
        <v>30000</v>
      </c>
      <c r="G98" s="338">
        <v>30000</v>
      </c>
      <c r="H98" s="41">
        <v>30000</v>
      </c>
      <c r="I98" s="166" t="s">
        <v>445</v>
      </c>
      <c r="J98" s="29" t="s">
        <v>121</v>
      </c>
      <c r="K98" s="153" t="s">
        <v>14</v>
      </c>
    </row>
    <row r="99" spans="1:11" ht="18.75">
      <c r="A99" s="12"/>
      <c r="B99" s="14"/>
      <c r="C99" s="155"/>
      <c r="D99" s="101"/>
      <c r="E99" s="168"/>
      <c r="F99" s="340"/>
      <c r="G99" s="88"/>
      <c r="H99" s="88"/>
      <c r="I99" s="336" t="s">
        <v>446</v>
      </c>
      <c r="J99" s="27" t="s">
        <v>149</v>
      </c>
      <c r="K99" s="167"/>
    </row>
    <row r="100" spans="1:11" ht="18.75">
      <c r="A100" s="165">
        <v>19</v>
      </c>
      <c r="B100" s="63" t="s">
        <v>1146</v>
      </c>
      <c r="C100" s="15" t="s">
        <v>204</v>
      </c>
      <c r="D100" s="7" t="s">
        <v>206</v>
      </c>
      <c r="E100" s="17">
        <v>50000</v>
      </c>
      <c r="F100" s="59">
        <v>50000</v>
      </c>
      <c r="G100" s="17">
        <v>50000</v>
      </c>
      <c r="H100" s="17">
        <v>50000</v>
      </c>
      <c r="I100" s="17" t="s">
        <v>365</v>
      </c>
      <c r="J100" s="68" t="s">
        <v>206</v>
      </c>
      <c r="K100" s="165" t="s">
        <v>14</v>
      </c>
    </row>
    <row r="101" spans="1:11" ht="18.75">
      <c r="A101" s="166"/>
      <c r="B101" s="22" t="s">
        <v>1147</v>
      </c>
      <c r="C101" s="19" t="s">
        <v>205</v>
      </c>
      <c r="D101" s="300" t="s">
        <v>207</v>
      </c>
      <c r="E101" s="19"/>
      <c r="F101" s="22"/>
      <c r="G101" s="19"/>
      <c r="H101" s="19"/>
      <c r="I101" s="19" t="s">
        <v>366</v>
      </c>
      <c r="J101" s="94" t="s">
        <v>207</v>
      </c>
      <c r="K101" s="19"/>
    </row>
    <row r="102" spans="1:11" ht="18.75">
      <c r="A102" s="166"/>
      <c r="B102" s="22" t="s">
        <v>1148</v>
      </c>
      <c r="C102" s="19"/>
      <c r="D102" s="377"/>
      <c r="E102" s="19"/>
      <c r="F102" s="22"/>
      <c r="G102" s="19"/>
      <c r="H102" s="19"/>
      <c r="I102" s="19" t="s">
        <v>367</v>
      </c>
      <c r="J102" s="94"/>
      <c r="K102" s="19"/>
    </row>
    <row r="103" spans="1:11" ht="18.75">
      <c r="A103" s="166"/>
      <c r="B103" s="22" t="s">
        <v>1150</v>
      </c>
      <c r="C103" s="19"/>
      <c r="D103" s="377"/>
      <c r="E103" s="19"/>
      <c r="F103" s="22"/>
      <c r="G103" s="19"/>
      <c r="H103" s="19"/>
      <c r="I103" s="19"/>
      <c r="J103" s="94"/>
      <c r="K103" s="19"/>
    </row>
    <row r="104" spans="1:11" ht="18.75">
      <c r="A104" s="167"/>
      <c r="B104" s="12" t="s">
        <v>1149</v>
      </c>
      <c r="C104" s="12"/>
      <c r="D104" s="167"/>
      <c r="E104" s="12"/>
      <c r="F104" s="14"/>
      <c r="G104" s="12"/>
      <c r="H104" s="12"/>
      <c r="I104" s="12"/>
      <c r="J104" s="27"/>
      <c r="K104" s="12"/>
    </row>
    <row r="105" spans="1:11" ht="18.75">
      <c r="A105" s="152">
        <v>20</v>
      </c>
      <c r="B105" s="15" t="s">
        <v>883</v>
      </c>
      <c r="C105" s="15" t="s">
        <v>123</v>
      </c>
      <c r="D105" s="54" t="s">
        <v>125</v>
      </c>
      <c r="E105" s="17">
        <v>10000</v>
      </c>
      <c r="F105" s="17">
        <v>10000</v>
      </c>
      <c r="G105" s="17">
        <v>10000</v>
      </c>
      <c r="H105" s="17">
        <v>10000</v>
      </c>
      <c r="I105" s="17" t="s">
        <v>365</v>
      </c>
      <c r="J105" s="15" t="s">
        <v>107</v>
      </c>
      <c r="K105" s="152" t="s">
        <v>448</v>
      </c>
    </row>
    <row r="106" spans="1:11" ht="18.75">
      <c r="A106" s="153"/>
      <c r="B106" s="19" t="s">
        <v>884</v>
      </c>
      <c r="C106" s="19" t="s">
        <v>124</v>
      </c>
      <c r="D106" s="35"/>
      <c r="E106" s="19"/>
      <c r="F106" s="19"/>
      <c r="G106" s="19"/>
      <c r="H106" s="19"/>
      <c r="I106" s="19" t="s">
        <v>443</v>
      </c>
      <c r="J106" s="19" t="s">
        <v>127</v>
      </c>
      <c r="K106" s="19"/>
    </row>
    <row r="107" spans="1:11" ht="18.75">
      <c r="A107" s="153"/>
      <c r="B107" s="19"/>
      <c r="C107" s="19"/>
      <c r="D107" s="171"/>
      <c r="E107" s="20"/>
      <c r="F107" s="20"/>
      <c r="G107" s="20"/>
      <c r="H107" s="20"/>
      <c r="I107" s="19" t="s">
        <v>444</v>
      </c>
      <c r="J107" s="19"/>
      <c r="K107" s="19"/>
    </row>
    <row r="108" spans="1:11" ht="18.75">
      <c r="A108" s="152">
        <v>21</v>
      </c>
      <c r="B108" s="15" t="s">
        <v>885</v>
      </c>
      <c r="C108" s="15" t="s">
        <v>128</v>
      </c>
      <c r="D108" s="54" t="s">
        <v>125</v>
      </c>
      <c r="E108" s="17">
        <v>10000</v>
      </c>
      <c r="F108" s="17">
        <v>10000</v>
      </c>
      <c r="G108" s="17">
        <v>10000</v>
      </c>
      <c r="H108" s="17">
        <v>10000</v>
      </c>
      <c r="I108" s="17" t="s">
        <v>365</v>
      </c>
      <c r="J108" s="15" t="s">
        <v>107</v>
      </c>
      <c r="K108" s="152" t="s">
        <v>448</v>
      </c>
    </row>
    <row r="109" spans="1:11" ht="18.75">
      <c r="A109" s="166"/>
      <c r="B109" s="19" t="s">
        <v>886</v>
      </c>
      <c r="C109" s="19" t="s">
        <v>129</v>
      </c>
      <c r="D109" s="35"/>
      <c r="E109" s="20"/>
      <c r="F109" s="20"/>
      <c r="G109" s="20"/>
      <c r="H109" s="20"/>
      <c r="I109" s="19" t="s">
        <v>443</v>
      </c>
      <c r="J109" s="19" t="s">
        <v>127</v>
      </c>
      <c r="K109" s="19"/>
    </row>
    <row r="110" spans="1:11" ht="18.75">
      <c r="A110" s="12"/>
      <c r="B110" s="12"/>
      <c r="C110" s="12" t="s">
        <v>130</v>
      </c>
      <c r="D110" s="90"/>
      <c r="E110" s="12"/>
      <c r="F110" s="12"/>
      <c r="G110" s="12"/>
      <c r="H110" s="12"/>
      <c r="I110" s="12" t="s">
        <v>444</v>
      </c>
      <c r="J110" s="12"/>
      <c r="K110" s="167"/>
    </row>
    <row r="111" spans="1:11" ht="18.75">
      <c r="A111" s="22"/>
      <c r="B111" s="22"/>
      <c r="C111" s="22"/>
      <c r="D111" s="94"/>
      <c r="E111" s="22"/>
      <c r="F111" s="22"/>
      <c r="G111" s="22"/>
      <c r="H111" s="22"/>
      <c r="I111" s="22"/>
      <c r="J111" s="22"/>
      <c r="K111" s="377"/>
    </row>
    <row r="112" spans="1:11" ht="18.75">
      <c r="A112" s="22"/>
      <c r="B112" s="22"/>
      <c r="C112" s="22"/>
      <c r="D112" s="94"/>
      <c r="E112" s="22"/>
      <c r="F112" s="22"/>
      <c r="G112" s="22"/>
      <c r="H112" s="22"/>
      <c r="I112" s="22"/>
      <c r="J112" s="22"/>
      <c r="K112" s="377"/>
    </row>
    <row r="113" spans="1:11" ht="18.75">
      <c r="A113" s="22"/>
      <c r="B113" s="22"/>
      <c r="C113" s="22"/>
      <c r="D113" s="94"/>
      <c r="E113" s="22"/>
      <c r="F113" s="22"/>
      <c r="G113" s="22"/>
      <c r="H113" s="22"/>
      <c r="I113" s="22"/>
      <c r="J113" s="22"/>
      <c r="K113" s="377"/>
    </row>
    <row r="114" spans="1:11" ht="18.75">
      <c r="A114" s="22"/>
      <c r="B114" s="22"/>
      <c r="C114" s="22"/>
      <c r="D114" s="94"/>
      <c r="E114" s="22"/>
      <c r="F114" s="22"/>
      <c r="G114" s="22"/>
      <c r="H114" s="22"/>
      <c r="I114" s="22"/>
      <c r="J114" s="22"/>
      <c r="K114" s="377"/>
    </row>
    <row r="115" spans="1:11" ht="18.75">
      <c r="A115" s="22"/>
      <c r="B115" s="22"/>
      <c r="C115" s="22"/>
      <c r="D115" s="94"/>
      <c r="E115" s="22"/>
      <c r="F115" s="22"/>
      <c r="G115" s="22"/>
      <c r="H115" s="22"/>
      <c r="I115" s="22"/>
      <c r="J115" s="22"/>
      <c r="K115" s="377"/>
    </row>
    <row r="116" spans="1:11" ht="18.75">
      <c r="A116" s="595" t="s">
        <v>1190</v>
      </c>
      <c r="B116" s="595"/>
      <c r="C116" s="595"/>
      <c r="D116" s="595"/>
      <c r="E116" s="595"/>
      <c r="F116" s="595"/>
      <c r="G116" s="595"/>
      <c r="H116" s="595"/>
      <c r="I116" s="595"/>
      <c r="J116" s="595"/>
      <c r="K116" s="595"/>
    </row>
    <row r="117" spans="1:11" ht="18.75">
      <c r="A117" s="22"/>
      <c r="B117" s="22"/>
      <c r="C117" s="22"/>
      <c r="D117" s="94"/>
      <c r="E117" s="22"/>
      <c r="F117" s="22"/>
      <c r="G117" s="22"/>
      <c r="H117" s="22"/>
      <c r="I117" s="22"/>
      <c r="J117" s="22"/>
      <c r="K117" s="377"/>
    </row>
    <row r="118" spans="1:11" ht="18.75">
      <c r="A118" s="595"/>
      <c r="B118" s="595"/>
      <c r="C118" s="595"/>
      <c r="D118" s="595"/>
      <c r="E118" s="595"/>
      <c r="F118" s="595"/>
      <c r="G118" s="595"/>
      <c r="H118" s="595"/>
      <c r="I118" s="595"/>
      <c r="J118" s="595"/>
      <c r="K118" s="595"/>
    </row>
    <row r="119" spans="1:11" ht="18.75">
      <c r="A119" s="22"/>
      <c r="B119" s="22"/>
      <c r="C119" s="22"/>
      <c r="D119" s="22"/>
      <c r="E119" s="22"/>
      <c r="F119" s="22"/>
      <c r="G119" s="22"/>
      <c r="H119" s="22"/>
      <c r="I119" s="22"/>
      <c r="J119" s="419" t="s">
        <v>785</v>
      </c>
      <c r="K119" s="62"/>
    </row>
    <row r="120" spans="1:11" s="4" customFormat="1" ht="18.75">
      <c r="A120" s="2" t="s">
        <v>1101</v>
      </c>
      <c r="B120" s="3"/>
      <c r="C120" s="3"/>
      <c r="K120" s="5"/>
    </row>
    <row r="121" spans="1:11" ht="18.75">
      <c r="A121" s="73" t="s">
        <v>867</v>
      </c>
      <c r="K121" s="22"/>
    </row>
    <row r="122" spans="1:11" ht="18.75">
      <c r="A122" s="638" t="s">
        <v>0</v>
      </c>
      <c r="B122" s="638" t="s">
        <v>1</v>
      </c>
      <c r="C122" s="638" t="s">
        <v>2</v>
      </c>
      <c r="D122" s="74" t="s">
        <v>3</v>
      </c>
      <c r="E122" s="641" t="s">
        <v>4</v>
      </c>
      <c r="F122" s="642"/>
      <c r="G122" s="642"/>
      <c r="H122" s="643"/>
      <c r="I122" s="74" t="s">
        <v>363</v>
      </c>
      <c r="J122" s="75" t="s">
        <v>5</v>
      </c>
      <c r="K122" s="644" t="s">
        <v>728</v>
      </c>
    </row>
    <row r="123" spans="1:11" ht="18.75">
      <c r="A123" s="639"/>
      <c r="B123" s="639"/>
      <c r="C123" s="639"/>
      <c r="D123" s="76" t="s">
        <v>6</v>
      </c>
      <c r="E123" s="77">
        <v>2561</v>
      </c>
      <c r="F123" s="74">
        <v>2562</v>
      </c>
      <c r="G123" s="78">
        <v>2563</v>
      </c>
      <c r="H123" s="78">
        <v>2564</v>
      </c>
      <c r="I123" s="76" t="s">
        <v>364</v>
      </c>
      <c r="J123" s="350" t="s">
        <v>7</v>
      </c>
      <c r="K123" s="645"/>
    </row>
    <row r="124" spans="1:11" ht="18.75">
      <c r="A124" s="640"/>
      <c r="B124" s="640"/>
      <c r="C124" s="640"/>
      <c r="D124" s="80"/>
      <c r="E124" s="81" t="s">
        <v>8</v>
      </c>
      <c r="F124" s="82" t="s">
        <v>8</v>
      </c>
      <c r="G124" s="83" t="s">
        <v>8</v>
      </c>
      <c r="H124" s="83" t="s">
        <v>8</v>
      </c>
      <c r="I124" s="82"/>
      <c r="J124" s="84"/>
      <c r="K124" s="646"/>
    </row>
    <row r="125" spans="1:11" ht="18.75">
      <c r="A125" s="152">
        <v>22</v>
      </c>
      <c r="B125" s="15" t="s">
        <v>887</v>
      </c>
      <c r="C125" s="15" t="s">
        <v>723</v>
      </c>
      <c r="D125" s="15" t="s">
        <v>125</v>
      </c>
      <c r="E125" s="17">
        <v>300000</v>
      </c>
      <c r="F125" s="17">
        <v>300000</v>
      </c>
      <c r="G125" s="17">
        <v>300000</v>
      </c>
      <c r="H125" s="17">
        <v>300000</v>
      </c>
      <c r="I125" s="17" t="s">
        <v>365</v>
      </c>
      <c r="J125" s="15" t="s">
        <v>133</v>
      </c>
      <c r="K125" s="152" t="s">
        <v>448</v>
      </c>
    </row>
    <row r="126" spans="1:11" ht="18.75">
      <c r="A126" s="19"/>
      <c r="B126" s="19" t="s">
        <v>888</v>
      </c>
      <c r="C126" s="19" t="s">
        <v>131</v>
      </c>
      <c r="D126" s="31"/>
      <c r="E126" s="20"/>
      <c r="F126" s="20"/>
      <c r="G126" s="20"/>
      <c r="H126" s="20"/>
      <c r="I126" s="19" t="s">
        <v>443</v>
      </c>
      <c r="J126" s="19" t="s">
        <v>134</v>
      </c>
      <c r="K126" s="153"/>
    </row>
    <row r="127" spans="1:11" ht="18.75">
      <c r="A127" s="12"/>
      <c r="B127" s="12"/>
      <c r="C127" s="12" t="s">
        <v>132</v>
      </c>
      <c r="D127" s="12"/>
      <c r="E127" s="12"/>
      <c r="F127" s="12"/>
      <c r="G127" s="12"/>
      <c r="H127" s="12"/>
      <c r="I127" s="12" t="s">
        <v>444</v>
      </c>
      <c r="J127" s="12" t="s">
        <v>126</v>
      </c>
      <c r="K127" s="12"/>
    </row>
    <row r="128" spans="1:11" ht="18.75">
      <c r="A128" s="152">
        <v>23</v>
      </c>
      <c r="B128" s="63" t="s">
        <v>471</v>
      </c>
      <c r="C128" s="70" t="s">
        <v>472</v>
      </c>
      <c r="D128" s="152" t="s">
        <v>724</v>
      </c>
      <c r="E128" s="142">
        <v>100000</v>
      </c>
      <c r="F128" s="142">
        <v>100000</v>
      </c>
      <c r="G128" s="142">
        <v>100000</v>
      </c>
      <c r="H128" s="142">
        <v>100000</v>
      </c>
      <c r="I128" s="152" t="s">
        <v>445</v>
      </c>
      <c r="J128" s="45" t="s">
        <v>121</v>
      </c>
      <c r="K128" s="152" t="s">
        <v>526</v>
      </c>
    </row>
    <row r="129" spans="1:11" ht="18.75">
      <c r="A129" s="154"/>
      <c r="B129" s="14"/>
      <c r="C129" s="12"/>
      <c r="D129" s="14"/>
      <c r="E129" s="88"/>
      <c r="F129" s="147"/>
      <c r="G129" s="147"/>
      <c r="H129" s="88"/>
      <c r="I129" s="151" t="s">
        <v>446</v>
      </c>
      <c r="J129" s="27" t="s">
        <v>149</v>
      </c>
      <c r="K129" s="154" t="s">
        <v>497</v>
      </c>
    </row>
    <row r="130" spans="1:12" ht="18.75">
      <c r="A130" s="165">
        <v>24</v>
      </c>
      <c r="B130" s="58" t="s">
        <v>896</v>
      </c>
      <c r="C130" s="58" t="s">
        <v>512</v>
      </c>
      <c r="D130" s="92" t="s">
        <v>514</v>
      </c>
      <c r="E130" s="142">
        <v>200000</v>
      </c>
      <c r="F130" s="142">
        <v>200000</v>
      </c>
      <c r="G130" s="142">
        <v>200000</v>
      </c>
      <c r="H130" s="142">
        <v>200000</v>
      </c>
      <c r="I130" s="7" t="s">
        <v>445</v>
      </c>
      <c r="J130" s="15" t="s">
        <v>121</v>
      </c>
      <c r="K130" s="165" t="s">
        <v>496</v>
      </c>
      <c r="L130" s="22"/>
    </row>
    <row r="131" spans="1:12" ht="18.75">
      <c r="A131" s="166"/>
      <c r="B131" s="196" t="s">
        <v>897</v>
      </c>
      <c r="C131" s="23" t="s">
        <v>513</v>
      </c>
      <c r="D131" s="9"/>
      <c r="E131" s="36"/>
      <c r="F131" s="53"/>
      <c r="G131" s="36"/>
      <c r="H131" s="36"/>
      <c r="I131" s="52" t="s">
        <v>446</v>
      </c>
      <c r="J131" s="19" t="s">
        <v>149</v>
      </c>
      <c r="K131" s="166" t="s">
        <v>497</v>
      </c>
      <c r="L131" s="22"/>
    </row>
    <row r="132" spans="1:12" ht="18.75">
      <c r="A132" s="166"/>
      <c r="B132" s="196" t="s">
        <v>894</v>
      </c>
      <c r="C132" s="23"/>
      <c r="D132" s="9"/>
      <c r="E132" s="36"/>
      <c r="F132" s="53"/>
      <c r="G132" s="36"/>
      <c r="H132" s="36"/>
      <c r="I132" s="52"/>
      <c r="J132" s="19"/>
      <c r="K132" s="166"/>
      <c r="L132" s="22"/>
    </row>
    <row r="133" spans="1:12" ht="18.75">
      <c r="A133" s="166"/>
      <c r="B133" s="196" t="s">
        <v>895</v>
      </c>
      <c r="C133" s="23"/>
      <c r="D133" s="9"/>
      <c r="E133" s="36"/>
      <c r="F133" s="53"/>
      <c r="G133" s="36"/>
      <c r="H133" s="36"/>
      <c r="I133" s="52"/>
      <c r="J133" s="19"/>
      <c r="K133" s="166"/>
      <c r="L133" s="22"/>
    </row>
    <row r="134" spans="1:12" ht="18.75">
      <c r="A134" s="166"/>
      <c r="B134" s="196" t="s">
        <v>892</v>
      </c>
      <c r="C134" s="23"/>
      <c r="D134" s="9"/>
      <c r="E134" s="36"/>
      <c r="F134" s="53"/>
      <c r="G134" s="36"/>
      <c r="H134" s="36"/>
      <c r="I134" s="52"/>
      <c r="J134" s="19"/>
      <c r="K134" s="166"/>
      <c r="L134" s="22"/>
    </row>
    <row r="135" spans="1:12" ht="18.75">
      <c r="A135" s="166"/>
      <c r="B135" s="196" t="s">
        <v>893</v>
      </c>
      <c r="C135" s="23"/>
      <c r="D135" s="9"/>
      <c r="E135" s="36"/>
      <c r="F135" s="53"/>
      <c r="G135" s="36"/>
      <c r="H135" s="36"/>
      <c r="I135" s="52"/>
      <c r="J135" s="19"/>
      <c r="K135" s="166"/>
      <c r="L135" s="22"/>
    </row>
    <row r="136" spans="1:12" ht="18.75">
      <c r="A136" s="12"/>
      <c r="B136" s="159" t="s">
        <v>511</v>
      </c>
      <c r="C136" s="159"/>
      <c r="D136" s="159"/>
      <c r="E136" s="51"/>
      <c r="F136" s="50"/>
      <c r="G136" s="51"/>
      <c r="H136" s="51"/>
      <c r="I136" s="50"/>
      <c r="J136" s="12"/>
      <c r="K136" s="178"/>
      <c r="L136" s="22"/>
    </row>
    <row r="144" spans="1:11" ht="18.75">
      <c r="A144" s="595" t="s">
        <v>1191</v>
      </c>
      <c r="B144" s="595"/>
      <c r="C144" s="595"/>
      <c r="D144" s="595"/>
      <c r="E144" s="595"/>
      <c r="F144" s="595"/>
      <c r="G144" s="595"/>
      <c r="H144" s="595"/>
      <c r="I144" s="595"/>
      <c r="J144" s="595"/>
      <c r="K144" s="595"/>
    </row>
    <row r="155" spans="2:4" ht="18.75">
      <c r="B155" s="441">
        <f>H158</f>
        <v>2215000</v>
      </c>
      <c r="C155" s="441">
        <f>G158</f>
        <v>2235000</v>
      </c>
      <c r="D155" s="441">
        <f>F158</f>
        <v>2235000</v>
      </c>
    </row>
    <row r="156" ht="18.75">
      <c r="B156" s="325"/>
    </row>
    <row r="158" spans="1:11" s="22" customFormat="1" ht="18.75">
      <c r="A158" s="102"/>
      <c r="C158" s="265" t="s">
        <v>527</v>
      </c>
      <c r="D158" s="265"/>
      <c r="E158" s="325">
        <f>SUM(E13+E18+E22+E37+E40+E43+E47+E50+E66+E69+E72+E75+E78+E81+E84+E94+E96+E98+E100+E105+E108+E125+E128+E130)</f>
        <v>2585000</v>
      </c>
      <c r="F158" s="325">
        <f>SUM(F13+F18+F22+F37+F40+F43+F47+F50+F66+F69+F72+F75+F78+F81+F84+F94+F96+F98+F100+F105+F108+F125+F128+F130)</f>
        <v>2235000</v>
      </c>
      <c r="G158" s="325">
        <f>SUM(G13+G18+G22+G37+G40+G43+G47+G50+G66+G69+G72+G75+G78+G81+G84+G94+G96+G98+G100+G105+G108+G125+G128+G130)</f>
        <v>2235000</v>
      </c>
      <c r="H158" s="325">
        <f>SUM(H13+H18+H22+H37+H40+H43+H47+H50+H66+H69+H72+H75+H78+H81+H84+H94+H96+H98+H100+H105+H108+H125+H128+H130)</f>
        <v>2215000</v>
      </c>
      <c r="K158" s="102"/>
    </row>
  </sheetData>
  <sheetProtection/>
  <mergeCells count="36">
    <mergeCell ref="A3:K3"/>
    <mergeCell ref="A116:K116"/>
    <mergeCell ref="B91:B93"/>
    <mergeCell ref="A118:K118"/>
    <mergeCell ref="A122:A124"/>
    <mergeCell ref="B122:B124"/>
    <mergeCell ref="C122:C124"/>
    <mergeCell ref="E122:H122"/>
    <mergeCell ref="K122:K124"/>
    <mergeCell ref="C91:C93"/>
    <mergeCell ref="A28:K28"/>
    <mergeCell ref="A57:K57"/>
    <mergeCell ref="A144:K144"/>
    <mergeCell ref="A34:A36"/>
    <mergeCell ref="B34:B36"/>
    <mergeCell ref="C34:C36"/>
    <mergeCell ref="E34:H34"/>
    <mergeCell ref="K34:K36"/>
    <mergeCell ref="E91:H91"/>
    <mergeCell ref="K91:K93"/>
    <mergeCell ref="E63:H63"/>
    <mergeCell ref="K63:K65"/>
    <mergeCell ref="A63:A65"/>
    <mergeCell ref="B63:B65"/>
    <mergeCell ref="C63:C65"/>
    <mergeCell ref="A87:K87"/>
    <mergeCell ref="A91:A93"/>
    <mergeCell ref="A4:K4"/>
    <mergeCell ref="A5:K5"/>
    <mergeCell ref="A6:K6"/>
    <mergeCell ref="A7:K7"/>
    <mergeCell ref="A10:A12"/>
    <mergeCell ref="K10:K12"/>
    <mergeCell ref="B10:B12"/>
    <mergeCell ref="C10:C12"/>
    <mergeCell ref="E10:H10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landscape" paperSize="9" scale="89" r:id="rId1"/>
  <rowBreaks count="2" manualBreakCount="2">
    <brk id="116" max="10" man="1"/>
    <brk id="1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2:K37"/>
  <sheetViews>
    <sheetView view="pageBreakPreview" zoomScaleSheetLayoutView="100" zoomScalePageLayoutView="0" workbookViewId="0" topLeftCell="A10">
      <selection activeCell="F22" sqref="F22"/>
    </sheetView>
  </sheetViews>
  <sheetFormatPr defaultColWidth="9.140625" defaultRowHeight="15"/>
  <cols>
    <col min="1" max="1" width="3.8515625" style="3" customWidth="1"/>
    <col min="2" max="2" width="19.140625" style="3" customWidth="1"/>
    <col min="3" max="3" width="18.421875" style="3" customWidth="1"/>
    <col min="4" max="4" width="17.421875" style="3" customWidth="1"/>
    <col min="5" max="7" width="10.00390625" style="3" customWidth="1"/>
    <col min="8" max="8" width="9.8515625" style="3" customWidth="1"/>
    <col min="9" max="9" width="8.7109375" style="3" customWidth="1"/>
    <col min="10" max="10" width="14.8515625" style="3" customWidth="1"/>
    <col min="11" max="11" width="9.140625" style="3" customWidth="1"/>
    <col min="12" max="16384" width="9.00390625" style="3" customWidth="1"/>
  </cols>
  <sheetData>
    <row r="2" spans="10:11" ht="18.75">
      <c r="J2" s="419" t="s">
        <v>785</v>
      </c>
      <c r="K2" s="62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780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s="73" customFormat="1" ht="18.75">
      <c r="A6" s="648" t="s">
        <v>1241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73" customFormat="1" ht="18.75">
      <c r="A7" s="648" t="s">
        <v>1081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s="4" customFormat="1" ht="18.75">
      <c r="A8" s="2" t="s">
        <v>1101</v>
      </c>
      <c r="B8" s="3"/>
      <c r="C8" s="3"/>
      <c r="K8" s="5"/>
    </row>
    <row r="9" spans="1:11" ht="18.75">
      <c r="A9" s="73" t="s">
        <v>1256</v>
      </c>
      <c r="K9" s="22"/>
    </row>
    <row r="10" spans="1:11" ht="18.75">
      <c r="A10" s="638" t="s">
        <v>0</v>
      </c>
      <c r="B10" s="638" t="s">
        <v>1</v>
      </c>
      <c r="C10" s="638" t="s">
        <v>2</v>
      </c>
      <c r="D10" s="74" t="s">
        <v>3</v>
      </c>
      <c r="E10" s="641" t="s">
        <v>4</v>
      </c>
      <c r="F10" s="642"/>
      <c r="G10" s="642"/>
      <c r="H10" s="643"/>
      <c r="I10" s="74" t="s">
        <v>363</v>
      </c>
      <c r="J10" s="75" t="s">
        <v>5</v>
      </c>
      <c r="K10" s="644" t="s">
        <v>728</v>
      </c>
    </row>
    <row r="11" spans="1:11" ht="18.75">
      <c r="A11" s="639"/>
      <c r="B11" s="639"/>
      <c r="C11" s="639"/>
      <c r="D11" s="76" t="s">
        <v>6</v>
      </c>
      <c r="E11" s="77">
        <v>2561</v>
      </c>
      <c r="F11" s="74">
        <v>2562</v>
      </c>
      <c r="G11" s="78">
        <v>2563</v>
      </c>
      <c r="H11" s="78">
        <v>2564</v>
      </c>
      <c r="I11" s="76" t="s">
        <v>364</v>
      </c>
      <c r="J11" s="79" t="s">
        <v>7</v>
      </c>
      <c r="K11" s="645"/>
    </row>
    <row r="12" spans="1:11" ht="18.75">
      <c r="A12" s="640"/>
      <c r="B12" s="640"/>
      <c r="C12" s="640"/>
      <c r="D12" s="80"/>
      <c r="E12" s="81" t="s">
        <v>8</v>
      </c>
      <c r="F12" s="82" t="s">
        <v>8</v>
      </c>
      <c r="G12" s="83" t="s">
        <v>8</v>
      </c>
      <c r="H12" s="83" t="s">
        <v>8</v>
      </c>
      <c r="I12" s="82"/>
      <c r="J12" s="84"/>
      <c r="K12" s="646"/>
    </row>
    <row r="13" spans="1:11" ht="18.75">
      <c r="A13" s="152">
        <v>1</v>
      </c>
      <c r="B13" s="63" t="s">
        <v>889</v>
      </c>
      <c r="C13" s="15" t="s">
        <v>153</v>
      </c>
      <c r="D13" s="15" t="s">
        <v>120</v>
      </c>
      <c r="E13" s="17">
        <v>50000</v>
      </c>
      <c r="F13" s="17">
        <v>50000</v>
      </c>
      <c r="G13" s="17">
        <v>50000</v>
      </c>
      <c r="H13" s="17">
        <v>50000</v>
      </c>
      <c r="I13" s="152" t="s">
        <v>445</v>
      </c>
      <c r="J13" s="63" t="s">
        <v>121</v>
      </c>
      <c r="K13" s="152" t="s">
        <v>450</v>
      </c>
    </row>
    <row r="14" spans="1:11" ht="18.75">
      <c r="A14" s="166"/>
      <c r="B14" s="22" t="s">
        <v>891</v>
      </c>
      <c r="C14" s="19" t="s">
        <v>154</v>
      </c>
      <c r="D14" s="29" t="s">
        <v>155</v>
      </c>
      <c r="E14" s="20"/>
      <c r="F14" s="20"/>
      <c r="G14" s="20"/>
      <c r="H14" s="20"/>
      <c r="I14" s="166" t="s">
        <v>446</v>
      </c>
      <c r="J14" s="22" t="s">
        <v>149</v>
      </c>
      <c r="K14" s="166"/>
    </row>
    <row r="15" spans="1:11" ht="18.75">
      <c r="A15" s="154"/>
      <c r="B15" s="14" t="s">
        <v>890</v>
      </c>
      <c r="C15" s="12"/>
      <c r="D15" s="12"/>
      <c r="E15" s="51"/>
      <c r="F15" s="51"/>
      <c r="G15" s="51"/>
      <c r="H15" s="51"/>
      <c r="I15" s="151"/>
      <c r="J15" s="14"/>
      <c r="K15" s="154"/>
    </row>
    <row r="16" spans="1:11" ht="18.75">
      <c r="A16" s="152">
        <v>2</v>
      </c>
      <c r="B16" s="63" t="s">
        <v>1345</v>
      </c>
      <c r="C16" s="15" t="s">
        <v>505</v>
      </c>
      <c r="D16" s="15" t="s">
        <v>504</v>
      </c>
      <c r="E16" s="466">
        <v>500000</v>
      </c>
      <c r="F16" s="466">
        <v>400000</v>
      </c>
      <c r="G16" s="466">
        <v>400000</v>
      </c>
      <c r="H16" s="466">
        <v>400000</v>
      </c>
      <c r="I16" s="152" t="s">
        <v>445</v>
      </c>
      <c r="J16" s="63" t="s">
        <v>121</v>
      </c>
      <c r="K16" s="152" t="s">
        <v>450</v>
      </c>
    </row>
    <row r="17" spans="1:11" ht="18.75">
      <c r="A17" s="154"/>
      <c r="B17" s="14"/>
      <c r="C17" s="12" t="s">
        <v>506</v>
      </c>
      <c r="D17" s="12"/>
      <c r="E17" s="385"/>
      <c r="F17" s="385"/>
      <c r="G17" s="385"/>
      <c r="H17" s="385"/>
      <c r="I17" s="151" t="s">
        <v>446</v>
      </c>
      <c r="J17" s="14" t="s">
        <v>149</v>
      </c>
      <c r="K17" s="154"/>
    </row>
    <row r="18" spans="1:11" ht="18.75">
      <c r="A18" s="152">
        <v>3</v>
      </c>
      <c r="B18" s="63" t="s">
        <v>1344</v>
      </c>
      <c r="C18" s="15" t="s">
        <v>508</v>
      </c>
      <c r="D18" s="15" t="s">
        <v>504</v>
      </c>
      <c r="E18" s="466">
        <v>500000</v>
      </c>
      <c r="F18" s="466">
        <v>400000</v>
      </c>
      <c r="G18" s="466">
        <v>400000</v>
      </c>
      <c r="H18" s="466">
        <v>400000</v>
      </c>
      <c r="I18" s="152" t="s">
        <v>445</v>
      </c>
      <c r="J18" s="63" t="s">
        <v>121</v>
      </c>
      <c r="K18" s="152" t="s">
        <v>450</v>
      </c>
    </row>
    <row r="19" spans="1:11" ht="18.75">
      <c r="A19" s="154"/>
      <c r="B19" s="14"/>
      <c r="C19" s="12" t="s">
        <v>506</v>
      </c>
      <c r="D19" s="12"/>
      <c r="E19" s="385"/>
      <c r="F19" s="385"/>
      <c r="G19" s="385"/>
      <c r="H19" s="385"/>
      <c r="I19" s="151" t="s">
        <v>446</v>
      </c>
      <c r="J19" s="14" t="s">
        <v>149</v>
      </c>
      <c r="K19" s="154"/>
    </row>
    <row r="20" spans="1:11" ht="18.75">
      <c r="A20" s="152">
        <v>4</v>
      </c>
      <c r="B20" s="63" t="s">
        <v>507</v>
      </c>
      <c r="C20" s="15" t="s">
        <v>509</v>
      </c>
      <c r="D20" s="15" t="s">
        <v>504</v>
      </c>
      <c r="E20" s="466">
        <v>200000</v>
      </c>
      <c r="F20" s="466">
        <v>200000</v>
      </c>
      <c r="G20" s="466">
        <v>200000</v>
      </c>
      <c r="H20" s="466">
        <v>200000</v>
      </c>
      <c r="I20" s="152" t="s">
        <v>445</v>
      </c>
      <c r="J20" s="63" t="s">
        <v>121</v>
      </c>
      <c r="K20" s="152" t="s">
        <v>450</v>
      </c>
    </row>
    <row r="21" spans="1:11" ht="18.75">
      <c r="A21" s="154"/>
      <c r="B21" s="14"/>
      <c r="C21" s="12" t="s">
        <v>506</v>
      </c>
      <c r="D21" s="12"/>
      <c r="E21" s="51"/>
      <c r="F21" s="50"/>
      <c r="G21" s="51"/>
      <c r="H21" s="51"/>
      <c r="I21" s="151" t="s">
        <v>446</v>
      </c>
      <c r="J21" s="14" t="s">
        <v>149</v>
      </c>
      <c r="K21" s="154"/>
    </row>
    <row r="25" spans="1:11" ht="18.75">
      <c r="A25" s="595" t="s">
        <v>1192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</row>
    <row r="37" spans="1:11" s="22" customFormat="1" ht="18.75">
      <c r="A37" s="337"/>
      <c r="C37" s="179">
        <f>E37</f>
        <v>1250000</v>
      </c>
      <c r="E37" s="179">
        <f>SUM(E13:E20)</f>
        <v>1250000</v>
      </c>
      <c r="F37" s="179"/>
      <c r="G37" s="179"/>
      <c r="H37" s="179"/>
      <c r="K37" s="337"/>
    </row>
  </sheetData>
  <sheetProtection/>
  <mergeCells count="11">
    <mergeCell ref="B10:B12"/>
    <mergeCell ref="C10:C12"/>
    <mergeCell ref="E10:H10"/>
    <mergeCell ref="K10:K12"/>
    <mergeCell ref="A25:K25"/>
    <mergeCell ref="A3:K3"/>
    <mergeCell ref="A4:K4"/>
    <mergeCell ref="A5:K5"/>
    <mergeCell ref="A6:K6"/>
    <mergeCell ref="A7:K7"/>
    <mergeCell ref="A10:A12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K63"/>
  <sheetViews>
    <sheetView view="pageBreakPreview" zoomScaleSheetLayoutView="100" zoomScalePageLayoutView="0" workbookViewId="0" topLeftCell="A19">
      <selection activeCell="F49" sqref="F49"/>
    </sheetView>
  </sheetViews>
  <sheetFormatPr defaultColWidth="9.140625" defaultRowHeight="15"/>
  <cols>
    <col min="1" max="1" width="3.8515625" style="3" customWidth="1"/>
    <col min="2" max="2" width="20.421875" style="3" customWidth="1"/>
    <col min="3" max="3" width="18.421875" style="3" customWidth="1"/>
    <col min="4" max="4" width="17.421875" style="3" customWidth="1"/>
    <col min="5" max="6" width="10.00390625" style="3" customWidth="1"/>
    <col min="7" max="7" width="9.421875" style="3" customWidth="1"/>
    <col min="8" max="8" width="9.7109375" style="3" customWidth="1"/>
    <col min="9" max="9" width="8.7109375" style="3" customWidth="1"/>
    <col min="10" max="10" width="16.7109375" style="3" customWidth="1"/>
    <col min="11" max="11" width="9.140625" style="3" customWidth="1"/>
    <col min="12" max="16384" width="9.00390625" style="3" customWidth="1"/>
  </cols>
  <sheetData>
    <row r="2" spans="1:11" ht="18.75">
      <c r="A2" s="22"/>
      <c r="B2" s="22"/>
      <c r="C2" s="22"/>
      <c r="D2" s="25"/>
      <c r="E2" s="21"/>
      <c r="F2" s="21"/>
      <c r="G2" s="21"/>
      <c r="H2" s="21"/>
      <c r="I2" s="21"/>
      <c r="J2" s="419" t="s">
        <v>785</v>
      </c>
      <c r="K2" s="62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780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s="73" customFormat="1" ht="18.75">
      <c r="A6" s="648" t="s">
        <v>1241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73" customFormat="1" ht="18.75">
      <c r="A7" s="648" t="s">
        <v>1081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s="103" customFormat="1" ht="18.75">
      <c r="A8" s="2" t="s">
        <v>1101</v>
      </c>
      <c r="D8" s="104"/>
      <c r="E8" s="104"/>
      <c r="F8" s="104"/>
      <c r="G8" s="104"/>
      <c r="H8" s="104"/>
      <c r="I8" s="104"/>
      <c r="J8" s="104"/>
      <c r="K8" s="169"/>
    </row>
    <row r="9" spans="1:11" s="103" customFormat="1" ht="18.75">
      <c r="A9" s="175" t="s">
        <v>899</v>
      </c>
      <c r="K9" s="132"/>
    </row>
    <row r="10" spans="1:11" s="103" customFormat="1" ht="18.75">
      <c r="A10" s="610" t="s">
        <v>0</v>
      </c>
      <c r="B10" s="610" t="s">
        <v>1</v>
      </c>
      <c r="C10" s="610" t="s">
        <v>2</v>
      </c>
      <c r="D10" s="107" t="s">
        <v>3</v>
      </c>
      <c r="E10" s="628" t="s">
        <v>4</v>
      </c>
      <c r="F10" s="629"/>
      <c r="G10" s="629"/>
      <c r="H10" s="630"/>
      <c r="I10" s="107" t="s">
        <v>363</v>
      </c>
      <c r="J10" s="108" t="s">
        <v>5</v>
      </c>
      <c r="K10" s="644" t="s">
        <v>728</v>
      </c>
    </row>
    <row r="11" spans="1:11" s="103" customFormat="1" ht="18.75">
      <c r="A11" s="611"/>
      <c r="B11" s="611"/>
      <c r="C11" s="611"/>
      <c r="D11" s="110" t="s">
        <v>6</v>
      </c>
      <c r="E11" s="111">
        <v>2561</v>
      </c>
      <c r="F11" s="107">
        <v>2562</v>
      </c>
      <c r="G11" s="112">
        <v>2563</v>
      </c>
      <c r="H11" s="112">
        <v>2564</v>
      </c>
      <c r="I11" s="110" t="s">
        <v>364</v>
      </c>
      <c r="J11" s="113" t="s">
        <v>7</v>
      </c>
      <c r="K11" s="645"/>
    </row>
    <row r="12" spans="1:11" s="103" customFormat="1" ht="18.75">
      <c r="A12" s="621"/>
      <c r="B12" s="621"/>
      <c r="C12" s="621"/>
      <c r="D12" s="114"/>
      <c r="E12" s="115" t="s">
        <v>8</v>
      </c>
      <c r="F12" s="117" t="s">
        <v>8</v>
      </c>
      <c r="G12" s="116" t="s">
        <v>8</v>
      </c>
      <c r="H12" s="116" t="s">
        <v>8</v>
      </c>
      <c r="I12" s="117"/>
      <c r="J12" s="118"/>
      <c r="K12" s="646"/>
    </row>
    <row r="13" spans="1:11" ht="18.75">
      <c r="A13" s="165">
        <v>1</v>
      </c>
      <c r="B13" s="3" t="s">
        <v>156</v>
      </c>
      <c r="C13" s="15" t="s">
        <v>157</v>
      </c>
      <c r="D13" s="333" t="s">
        <v>160</v>
      </c>
      <c r="E13" s="142">
        <v>20000</v>
      </c>
      <c r="F13" s="18">
        <v>20000</v>
      </c>
      <c r="G13" s="17">
        <v>20000</v>
      </c>
      <c r="H13" s="17">
        <v>20000</v>
      </c>
      <c r="I13" s="20" t="s">
        <v>365</v>
      </c>
      <c r="J13" s="3" t="s">
        <v>164</v>
      </c>
      <c r="K13" s="166" t="s">
        <v>14</v>
      </c>
    </row>
    <row r="14" spans="1:11" ht="18.75">
      <c r="A14" s="19"/>
      <c r="C14" s="19" t="s">
        <v>158</v>
      </c>
      <c r="D14" s="333" t="s">
        <v>161</v>
      </c>
      <c r="E14" s="19"/>
      <c r="G14" s="19"/>
      <c r="H14" s="19"/>
      <c r="I14" s="19" t="s">
        <v>374</v>
      </c>
      <c r="J14" s="3" t="s">
        <v>165</v>
      </c>
      <c r="K14" s="19"/>
    </row>
    <row r="15" spans="1:11" ht="18.75">
      <c r="A15" s="19"/>
      <c r="C15" s="19" t="s">
        <v>159</v>
      </c>
      <c r="D15" s="333" t="s">
        <v>162</v>
      </c>
      <c r="E15" s="19"/>
      <c r="G15" s="19"/>
      <c r="H15" s="19"/>
      <c r="I15" s="19" t="s">
        <v>397</v>
      </c>
      <c r="K15" s="19"/>
    </row>
    <row r="16" spans="1:11" ht="18.75">
      <c r="A16" s="19"/>
      <c r="C16" s="19"/>
      <c r="D16" s="35" t="s">
        <v>163</v>
      </c>
      <c r="E16" s="19"/>
      <c r="G16" s="19"/>
      <c r="H16" s="19"/>
      <c r="I16" s="19"/>
      <c r="K16" s="19"/>
    </row>
    <row r="17" spans="1:11" ht="18.75">
      <c r="A17" s="165">
        <v>2</v>
      </c>
      <c r="B17" s="63" t="s">
        <v>913</v>
      </c>
      <c r="C17" s="15" t="s">
        <v>157</v>
      </c>
      <c r="D17" s="68" t="s">
        <v>166</v>
      </c>
      <c r="E17" s="17">
        <v>20000</v>
      </c>
      <c r="F17" s="59">
        <v>20000</v>
      </c>
      <c r="G17" s="17">
        <v>20000</v>
      </c>
      <c r="H17" s="17">
        <v>20000</v>
      </c>
      <c r="I17" s="17" t="s">
        <v>365</v>
      </c>
      <c r="J17" s="63" t="s">
        <v>167</v>
      </c>
      <c r="K17" s="165" t="s">
        <v>14</v>
      </c>
    </row>
    <row r="18" spans="1:11" ht="18.75">
      <c r="A18" s="166"/>
      <c r="B18" s="22" t="s">
        <v>565</v>
      </c>
      <c r="C18" s="19" t="s">
        <v>158</v>
      </c>
      <c r="D18" s="300"/>
      <c r="E18" s="19"/>
      <c r="F18" s="22"/>
      <c r="G18" s="19"/>
      <c r="H18" s="19"/>
      <c r="I18" s="19" t="s">
        <v>374</v>
      </c>
      <c r="J18" s="22" t="s">
        <v>168</v>
      </c>
      <c r="K18" s="19"/>
    </row>
    <row r="19" spans="1:11" ht="18.75">
      <c r="A19" s="166"/>
      <c r="C19" s="19" t="s">
        <v>159</v>
      </c>
      <c r="D19" s="300"/>
      <c r="E19" s="19"/>
      <c r="F19" s="22"/>
      <c r="G19" s="19"/>
      <c r="H19" s="19"/>
      <c r="I19" s="19" t="s">
        <v>397</v>
      </c>
      <c r="J19" s="22"/>
      <c r="K19" s="19"/>
    </row>
    <row r="20" spans="1:11" s="22" customFormat="1" ht="18.75">
      <c r="A20" s="165">
        <v>3</v>
      </c>
      <c r="B20" s="63" t="s">
        <v>900</v>
      </c>
      <c r="C20" s="15" t="s">
        <v>35</v>
      </c>
      <c r="D20" s="54" t="s">
        <v>22</v>
      </c>
      <c r="E20" s="142">
        <v>50000</v>
      </c>
      <c r="F20" s="59">
        <v>50000</v>
      </c>
      <c r="G20" s="17">
        <v>50000</v>
      </c>
      <c r="H20" s="17">
        <v>50000</v>
      </c>
      <c r="I20" s="17" t="s">
        <v>395</v>
      </c>
      <c r="J20" s="165" t="s">
        <v>186</v>
      </c>
      <c r="K20" s="165" t="s">
        <v>14</v>
      </c>
    </row>
    <row r="21" spans="1:11" s="22" customFormat="1" ht="18.75">
      <c r="A21" s="166"/>
      <c r="B21" s="22" t="s">
        <v>901</v>
      </c>
      <c r="C21" s="19" t="s">
        <v>36</v>
      </c>
      <c r="D21" s="310"/>
      <c r="E21" s="35"/>
      <c r="G21" s="19"/>
      <c r="H21" s="19"/>
      <c r="I21" s="19" t="s">
        <v>396</v>
      </c>
      <c r="J21" s="10" t="s">
        <v>187</v>
      </c>
      <c r="K21" s="19"/>
    </row>
    <row r="22" spans="1:11" s="22" customFormat="1" ht="18.75">
      <c r="A22" s="167"/>
      <c r="B22" s="14"/>
      <c r="C22" s="12"/>
      <c r="D22" s="26"/>
      <c r="E22" s="90"/>
      <c r="F22" s="14"/>
      <c r="G22" s="12"/>
      <c r="H22" s="12"/>
      <c r="I22" s="12" t="s">
        <v>397</v>
      </c>
      <c r="J22" s="14"/>
      <c r="K22" s="167"/>
    </row>
    <row r="23" spans="1:11" ht="18.75">
      <c r="A23" s="165">
        <v>4</v>
      </c>
      <c r="B23" s="63" t="s">
        <v>1283</v>
      </c>
      <c r="C23" s="15" t="s">
        <v>458</v>
      </c>
      <c r="D23" s="172" t="s">
        <v>37</v>
      </c>
      <c r="E23" s="17">
        <v>40000</v>
      </c>
      <c r="F23" s="306">
        <v>40000</v>
      </c>
      <c r="G23" s="17">
        <v>40000</v>
      </c>
      <c r="H23" s="17">
        <v>40000</v>
      </c>
      <c r="I23" s="17" t="s">
        <v>365</v>
      </c>
      <c r="J23" s="63" t="s">
        <v>461</v>
      </c>
      <c r="K23" s="165" t="s">
        <v>14</v>
      </c>
    </row>
    <row r="24" spans="1:11" ht="18.75">
      <c r="A24" s="166"/>
      <c r="B24" s="22" t="s">
        <v>902</v>
      </c>
      <c r="C24" s="19" t="s">
        <v>459</v>
      </c>
      <c r="D24" s="173" t="s">
        <v>400</v>
      </c>
      <c r="E24" s="20"/>
      <c r="F24" s="21"/>
      <c r="G24" s="20"/>
      <c r="H24" s="20"/>
      <c r="I24" s="19" t="s">
        <v>374</v>
      </c>
      <c r="J24" s="22" t="s">
        <v>462</v>
      </c>
      <c r="K24" s="166"/>
    </row>
    <row r="25" spans="1:11" ht="18.75">
      <c r="A25" s="167"/>
      <c r="B25" s="14" t="s">
        <v>903</v>
      </c>
      <c r="C25" s="12" t="s">
        <v>460</v>
      </c>
      <c r="D25" s="167"/>
      <c r="E25" s="51"/>
      <c r="F25" s="50"/>
      <c r="G25" s="51"/>
      <c r="H25" s="51"/>
      <c r="I25" s="12" t="s">
        <v>397</v>
      </c>
      <c r="J25" s="170" t="s">
        <v>463</v>
      </c>
      <c r="K25" s="167"/>
    </row>
    <row r="26" spans="1:11" ht="18.75">
      <c r="A26" s="595" t="s">
        <v>1193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</row>
    <row r="28" spans="1:11" ht="18.75">
      <c r="A28" s="22"/>
      <c r="B28" s="22"/>
      <c r="C28" s="22"/>
      <c r="D28" s="300"/>
      <c r="E28" s="22"/>
      <c r="F28" s="22"/>
      <c r="G28" s="22"/>
      <c r="H28" s="22"/>
      <c r="I28" s="22"/>
      <c r="J28" s="22"/>
      <c r="K28" s="62"/>
    </row>
    <row r="29" spans="1:11" ht="18.75">
      <c r="A29" s="22"/>
      <c r="B29" s="22"/>
      <c r="C29" s="22"/>
      <c r="D29" s="300"/>
      <c r="E29" s="22"/>
      <c r="F29" s="22"/>
      <c r="G29" s="22"/>
      <c r="H29" s="22"/>
      <c r="I29" s="22"/>
      <c r="J29" s="419" t="s">
        <v>785</v>
      </c>
      <c r="K29" s="62"/>
    </row>
    <row r="30" spans="1:11" ht="18.75">
      <c r="A30" s="2" t="s">
        <v>1101</v>
      </c>
      <c r="D30" s="4"/>
      <c r="E30" s="4"/>
      <c r="F30" s="4"/>
      <c r="G30" s="4"/>
      <c r="H30" s="4"/>
      <c r="I30" s="4"/>
      <c r="J30" s="4"/>
      <c r="K30" s="5"/>
    </row>
    <row r="31" spans="1:11" ht="18.75">
      <c r="A31" s="175" t="s">
        <v>899</v>
      </c>
      <c r="K31" s="14"/>
    </row>
    <row r="32" spans="1:11" ht="18.75">
      <c r="A32" s="638" t="s">
        <v>0</v>
      </c>
      <c r="B32" s="638" t="s">
        <v>1</v>
      </c>
      <c r="C32" s="638" t="s">
        <v>2</v>
      </c>
      <c r="D32" s="74" t="s">
        <v>3</v>
      </c>
      <c r="E32" s="641" t="s">
        <v>4</v>
      </c>
      <c r="F32" s="642"/>
      <c r="G32" s="642"/>
      <c r="H32" s="643"/>
      <c r="I32" s="74" t="s">
        <v>363</v>
      </c>
      <c r="J32" s="75" t="s">
        <v>5</v>
      </c>
      <c r="K32" s="644" t="s">
        <v>728</v>
      </c>
    </row>
    <row r="33" spans="1:11" ht="18.75">
      <c r="A33" s="639"/>
      <c r="B33" s="639"/>
      <c r="C33" s="639"/>
      <c r="D33" s="76" t="s">
        <v>6</v>
      </c>
      <c r="E33" s="111">
        <v>2561</v>
      </c>
      <c r="F33" s="107">
        <v>2562</v>
      </c>
      <c r="G33" s="112">
        <v>2563</v>
      </c>
      <c r="H33" s="112">
        <v>2564</v>
      </c>
      <c r="I33" s="76" t="s">
        <v>364</v>
      </c>
      <c r="J33" s="79" t="s">
        <v>7</v>
      </c>
      <c r="K33" s="645"/>
    </row>
    <row r="34" spans="1:11" ht="18.75">
      <c r="A34" s="640"/>
      <c r="B34" s="640"/>
      <c r="C34" s="640"/>
      <c r="D34" s="80"/>
      <c r="E34" s="115" t="s">
        <v>8</v>
      </c>
      <c r="F34" s="117" t="s">
        <v>8</v>
      </c>
      <c r="G34" s="116" t="s">
        <v>8</v>
      </c>
      <c r="H34" s="116" t="s">
        <v>8</v>
      </c>
      <c r="I34" s="82"/>
      <c r="J34" s="84"/>
      <c r="K34" s="646"/>
    </row>
    <row r="35" spans="1:11" ht="18.75">
      <c r="A35" s="165">
        <v>5</v>
      </c>
      <c r="B35" s="3" t="s">
        <v>904</v>
      </c>
      <c r="C35" s="15" t="s">
        <v>172</v>
      </c>
      <c r="D35" s="297" t="s">
        <v>125</v>
      </c>
      <c r="E35" s="17">
        <v>50000</v>
      </c>
      <c r="F35" s="18">
        <v>50000</v>
      </c>
      <c r="G35" s="17">
        <v>50000</v>
      </c>
      <c r="H35" s="17">
        <v>50000</v>
      </c>
      <c r="I35" s="20" t="s">
        <v>365</v>
      </c>
      <c r="J35" s="3" t="s">
        <v>167</v>
      </c>
      <c r="K35" s="166" t="s">
        <v>14</v>
      </c>
    </row>
    <row r="36" spans="1:11" ht="18.75">
      <c r="A36" s="19"/>
      <c r="B36" s="3" t="s">
        <v>905</v>
      </c>
      <c r="C36" s="19" t="s">
        <v>173</v>
      </c>
      <c r="D36" s="297"/>
      <c r="E36" s="19"/>
      <c r="G36" s="19"/>
      <c r="H36" s="19"/>
      <c r="I36" s="19" t="s">
        <v>374</v>
      </c>
      <c r="J36" s="3" t="s">
        <v>175</v>
      </c>
      <c r="K36" s="166"/>
    </row>
    <row r="37" spans="1:11" ht="18.75">
      <c r="A37" s="19"/>
      <c r="C37" s="19" t="s">
        <v>174</v>
      </c>
      <c r="D37" s="297"/>
      <c r="E37" s="19"/>
      <c r="G37" s="19"/>
      <c r="H37" s="19"/>
      <c r="I37" s="19" t="s">
        <v>397</v>
      </c>
      <c r="J37" s="3" t="s">
        <v>176</v>
      </c>
      <c r="K37" s="19"/>
    </row>
    <row r="38" spans="1:11" ht="18.75">
      <c r="A38" s="12"/>
      <c r="B38" s="14"/>
      <c r="C38" s="12"/>
      <c r="D38" s="90"/>
      <c r="E38" s="12"/>
      <c r="F38" s="14"/>
      <c r="G38" s="12"/>
      <c r="H38" s="12"/>
      <c r="I38" s="12"/>
      <c r="J38" s="14" t="s">
        <v>177</v>
      </c>
      <c r="K38" s="12"/>
    </row>
    <row r="39" spans="1:11" ht="18.75">
      <c r="A39" s="166">
        <v>6</v>
      </c>
      <c r="B39" s="3" t="s">
        <v>908</v>
      </c>
      <c r="C39" s="19" t="s">
        <v>182</v>
      </c>
      <c r="D39" s="297" t="s">
        <v>125</v>
      </c>
      <c r="E39" s="20">
        <v>20000</v>
      </c>
      <c r="F39" s="21">
        <v>20000</v>
      </c>
      <c r="G39" s="20">
        <v>20000</v>
      </c>
      <c r="H39" s="20">
        <v>20000</v>
      </c>
      <c r="I39" s="20" t="s">
        <v>416</v>
      </c>
      <c r="J39" s="22" t="s">
        <v>184</v>
      </c>
      <c r="K39" s="166" t="s">
        <v>14</v>
      </c>
    </row>
    <row r="40" spans="1:11" ht="18.75">
      <c r="A40" s="167"/>
      <c r="B40" s="14" t="s">
        <v>909</v>
      </c>
      <c r="C40" s="12" t="s">
        <v>183</v>
      </c>
      <c r="D40" s="174"/>
      <c r="E40" s="51"/>
      <c r="F40" s="50"/>
      <c r="G40" s="51"/>
      <c r="H40" s="51"/>
      <c r="I40" s="51"/>
      <c r="J40" s="14" t="s">
        <v>185</v>
      </c>
      <c r="K40" s="167"/>
    </row>
    <row r="41" spans="1:11" ht="18.75">
      <c r="A41" s="165">
        <v>7</v>
      </c>
      <c r="B41" s="63" t="s">
        <v>910</v>
      </c>
      <c r="C41" s="15" t="s">
        <v>294</v>
      </c>
      <c r="D41" s="68" t="s">
        <v>125</v>
      </c>
      <c r="E41" s="17">
        <v>20000</v>
      </c>
      <c r="F41" s="59">
        <v>20000</v>
      </c>
      <c r="G41" s="17">
        <v>20000</v>
      </c>
      <c r="H41" s="17">
        <v>20000</v>
      </c>
      <c r="I41" s="17" t="s">
        <v>365</v>
      </c>
      <c r="J41" s="63" t="s">
        <v>297</v>
      </c>
      <c r="K41" s="165" t="s">
        <v>525</v>
      </c>
    </row>
    <row r="42" spans="1:11" ht="18.75">
      <c r="A42" s="166"/>
      <c r="B42" s="22" t="s">
        <v>911</v>
      </c>
      <c r="C42" s="19" t="s">
        <v>295</v>
      </c>
      <c r="D42" s="94"/>
      <c r="E42" s="20"/>
      <c r="F42" s="21"/>
      <c r="G42" s="20"/>
      <c r="H42" s="20"/>
      <c r="I42" s="19" t="s">
        <v>374</v>
      </c>
      <c r="J42" s="22" t="s">
        <v>298</v>
      </c>
      <c r="K42" s="166" t="s">
        <v>667</v>
      </c>
    </row>
    <row r="43" spans="1:11" ht="18.75">
      <c r="A43" s="166"/>
      <c r="B43" s="22" t="s">
        <v>912</v>
      </c>
      <c r="C43" s="19" t="s">
        <v>296</v>
      </c>
      <c r="D43" s="9"/>
      <c r="E43" s="20"/>
      <c r="F43" s="21"/>
      <c r="G43" s="20"/>
      <c r="H43" s="33"/>
      <c r="I43" s="19" t="s">
        <v>397</v>
      </c>
      <c r="J43" s="22" t="s">
        <v>299</v>
      </c>
      <c r="K43" s="19"/>
    </row>
    <row r="44" spans="1:11" ht="18.75">
      <c r="A44" s="166"/>
      <c r="B44" s="22"/>
      <c r="C44" s="19" t="s">
        <v>239</v>
      </c>
      <c r="D44" s="9"/>
      <c r="E44" s="20"/>
      <c r="F44" s="21"/>
      <c r="G44" s="20"/>
      <c r="H44" s="20"/>
      <c r="I44" s="20"/>
      <c r="J44" s="22" t="s">
        <v>300</v>
      </c>
      <c r="K44" s="166"/>
    </row>
    <row r="45" spans="1:11" ht="18.75">
      <c r="A45" s="167"/>
      <c r="B45" s="14"/>
      <c r="C45" s="12"/>
      <c r="D45" s="167"/>
      <c r="E45" s="51"/>
      <c r="F45" s="50"/>
      <c r="G45" s="51"/>
      <c r="H45" s="51"/>
      <c r="I45" s="51"/>
      <c r="J45" s="14" t="s">
        <v>301</v>
      </c>
      <c r="K45" s="12"/>
    </row>
    <row r="46" spans="1:11" ht="18.75">
      <c r="A46" s="22"/>
      <c r="B46" s="22"/>
      <c r="C46" s="22"/>
      <c r="D46" s="300"/>
      <c r="E46" s="21"/>
      <c r="F46" s="21"/>
      <c r="G46" s="21"/>
      <c r="H46" s="21"/>
      <c r="I46" s="21"/>
      <c r="J46" s="22"/>
      <c r="K46" s="22"/>
    </row>
    <row r="47" spans="1:11" ht="18.75">
      <c r="A47" s="22"/>
      <c r="B47" s="22"/>
      <c r="C47" s="22"/>
      <c r="D47" s="351"/>
      <c r="E47" s="21"/>
      <c r="F47" s="21"/>
      <c r="G47" s="21"/>
      <c r="H47" s="21"/>
      <c r="I47" s="21"/>
      <c r="J47" s="22"/>
      <c r="K47" s="22"/>
    </row>
    <row r="48" spans="1:11" ht="18.75">
      <c r="A48" s="22"/>
      <c r="B48" s="22"/>
      <c r="C48" s="22"/>
      <c r="D48" s="377"/>
      <c r="E48" s="21"/>
      <c r="F48" s="21"/>
      <c r="G48" s="21"/>
      <c r="H48" s="21"/>
      <c r="I48" s="21"/>
      <c r="J48" s="22"/>
      <c r="K48" s="22"/>
    </row>
    <row r="49" spans="1:11" ht="18.75">
      <c r="A49" s="22"/>
      <c r="B49" s="22"/>
      <c r="C49" s="22"/>
      <c r="D49" s="377"/>
      <c r="E49" s="21"/>
      <c r="F49" s="21"/>
      <c r="G49" s="21"/>
      <c r="H49" s="21"/>
      <c r="I49" s="21"/>
      <c r="J49" s="22"/>
      <c r="K49" s="22"/>
    </row>
    <row r="50" spans="1:11" ht="18.75">
      <c r="A50" s="22"/>
      <c r="B50" s="22"/>
      <c r="C50" s="22"/>
      <c r="D50" s="377"/>
      <c r="E50" s="21"/>
      <c r="F50" s="21"/>
      <c r="G50" s="21"/>
      <c r="H50" s="21"/>
      <c r="I50" s="21"/>
      <c r="J50" s="22"/>
      <c r="K50" s="22"/>
    </row>
    <row r="51" spans="1:11" ht="18.75">
      <c r="A51" s="595" t="s">
        <v>1194</v>
      </c>
      <c r="B51" s="595"/>
      <c r="C51" s="595"/>
      <c r="D51" s="595"/>
      <c r="E51" s="595"/>
      <c r="F51" s="595"/>
      <c r="G51" s="595"/>
      <c r="H51" s="595"/>
      <c r="I51" s="595"/>
      <c r="J51" s="595"/>
      <c r="K51" s="595"/>
    </row>
    <row r="52" spans="1:11" ht="18.75">
      <c r="A52" s="22"/>
      <c r="B52" s="22"/>
      <c r="C52" s="22"/>
      <c r="D52" s="377"/>
      <c r="E52" s="21"/>
      <c r="F52" s="21"/>
      <c r="G52" s="21"/>
      <c r="H52" s="21"/>
      <c r="I52" s="21"/>
      <c r="J52" s="22"/>
      <c r="K52" s="22"/>
    </row>
    <row r="53" spans="1:11" ht="18.75">
      <c r="A53" s="22"/>
      <c r="B53" s="22"/>
      <c r="C53" s="22"/>
      <c r="D53" s="351"/>
      <c r="E53" s="21"/>
      <c r="F53" s="21"/>
      <c r="G53" s="21"/>
      <c r="H53" s="21"/>
      <c r="I53" s="21"/>
      <c r="J53" s="22"/>
      <c r="K53" s="22"/>
    </row>
    <row r="54" spans="1:11" ht="18.75">
      <c r="A54" s="22"/>
      <c r="B54" s="22"/>
      <c r="C54" s="22"/>
      <c r="D54" s="351"/>
      <c r="E54" s="21"/>
      <c r="F54" s="21"/>
      <c r="G54" s="21"/>
      <c r="H54" s="21"/>
      <c r="I54" s="21"/>
      <c r="J54" s="22"/>
      <c r="K54" s="22"/>
    </row>
    <row r="55" spans="1:11" ht="18.75">
      <c r="A55" s="22"/>
      <c r="B55" s="22"/>
      <c r="C55" s="22"/>
      <c r="D55" s="337"/>
      <c r="E55" s="21"/>
      <c r="F55" s="21"/>
      <c r="G55" s="21"/>
      <c r="H55" s="21"/>
      <c r="I55" s="21"/>
      <c r="J55" s="22"/>
      <c r="K55" s="22"/>
    </row>
    <row r="56" spans="1:11" ht="18.75">
      <c r="A56" s="22"/>
      <c r="B56" s="22"/>
      <c r="C56" s="22"/>
      <c r="D56" s="337"/>
      <c r="E56" s="21"/>
      <c r="F56" s="21"/>
      <c r="G56" s="21"/>
      <c r="H56" s="21"/>
      <c r="I56" s="21"/>
      <c r="J56" s="22"/>
      <c r="K56" s="22"/>
    </row>
    <row r="57" spans="1:11" ht="18.75">
      <c r="A57" s="22"/>
      <c r="B57" s="22"/>
      <c r="C57" s="22"/>
      <c r="D57" s="377"/>
      <c r="E57" s="21"/>
      <c r="F57" s="21"/>
      <c r="G57" s="21"/>
      <c r="H57" s="21"/>
      <c r="I57" s="21"/>
      <c r="J57" s="22"/>
      <c r="K57" s="22"/>
    </row>
    <row r="58" spans="1:11" ht="18.75">
      <c r="A58" s="22"/>
      <c r="B58" s="22"/>
      <c r="C58" s="22"/>
      <c r="D58" s="377"/>
      <c r="E58" s="21"/>
      <c r="F58" s="21"/>
      <c r="G58" s="21"/>
      <c r="H58" s="21"/>
      <c r="I58" s="21"/>
      <c r="J58" s="22"/>
      <c r="K58" s="22"/>
    </row>
    <row r="59" spans="1:11" ht="18.75">
      <c r="A59" s="22"/>
      <c r="B59" s="22"/>
      <c r="C59" s="22"/>
      <c r="D59" s="377"/>
      <c r="E59" s="21"/>
      <c r="F59" s="21"/>
      <c r="G59" s="21"/>
      <c r="H59" s="21"/>
      <c r="I59" s="21"/>
      <c r="J59" s="22"/>
      <c r="K59" s="22"/>
    </row>
    <row r="60" spans="1:11" ht="18.75">
      <c r="A60" s="22"/>
      <c r="B60" s="22"/>
      <c r="C60" s="22"/>
      <c r="D60" s="337"/>
      <c r="E60" s="21"/>
      <c r="F60" s="21"/>
      <c r="G60" s="21"/>
      <c r="H60" s="21"/>
      <c r="I60" s="21"/>
      <c r="J60" s="22"/>
      <c r="K60" s="22"/>
    </row>
    <row r="61" spans="1:11" ht="18.75">
      <c r="A61" s="22"/>
      <c r="B61" s="22"/>
      <c r="C61" s="22"/>
      <c r="D61" s="374"/>
      <c r="E61" s="21"/>
      <c r="F61" s="21"/>
      <c r="G61" s="21"/>
      <c r="H61" s="21"/>
      <c r="I61" s="21"/>
      <c r="J61" s="22"/>
      <c r="K61" s="22"/>
    </row>
    <row r="62" spans="1:11" s="22" customFormat="1" ht="18.75">
      <c r="A62" s="300"/>
      <c r="C62" s="22" t="s">
        <v>528</v>
      </c>
      <c r="E62" s="179">
        <f>SUM(E13+E17+E20+E23+E35+E39+E41)</f>
        <v>220000</v>
      </c>
      <c r="F62" s="179"/>
      <c r="G62" s="179"/>
      <c r="H62" s="179"/>
      <c r="K62" s="300"/>
    </row>
    <row r="63" spans="1:11" s="4" customFormat="1" ht="18.75">
      <c r="A63" s="300"/>
      <c r="B63" s="22"/>
      <c r="C63" s="22"/>
      <c r="D63" s="300"/>
      <c r="E63" s="22"/>
      <c r="F63" s="22"/>
      <c r="G63" s="22"/>
      <c r="H63" s="22"/>
      <c r="I63" s="22"/>
      <c r="J63" s="22"/>
      <c r="K63" s="62"/>
    </row>
  </sheetData>
  <sheetProtection/>
  <mergeCells count="17">
    <mergeCell ref="A51:K51"/>
    <mergeCell ref="A3:K3"/>
    <mergeCell ref="A4:K4"/>
    <mergeCell ref="A5:K5"/>
    <mergeCell ref="A6:K6"/>
    <mergeCell ref="A7:K7"/>
    <mergeCell ref="A26:K26"/>
    <mergeCell ref="K10:K12"/>
    <mergeCell ref="K32:K34"/>
    <mergeCell ref="A10:A12"/>
    <mergeCell ref="B10:B12"/>
    <mergeCell ref="C10:C12"/>
    <mergeCell ref="E10:H10"/>
    <mergeCell ref="A32:A34"/>
    <mergeCell ref="B32:B34"/>
    <mergeCell ref="C32:C34"/>
    <mergeCell ref="E32:H32"/>
  </mergeCells>
  <printOptions horizontalCentered="1"/>
  <pageMargins left="0.2362204724409449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AR78"/>
  <sheetViews>
    <sheetView view="pageBreakPreview" zoomScaleNormal="110" zoomScaleSheetLayoutView="100" zoomScalePageLayoutView="0" workbookViewId="0" topLeftCell="A1">
      <selection activeCell="A7" sqref="A7:AQ7"/>
    </sheetView>
  </sheetViews>
  <sheetFormatPr defaultColWidth="9.140625" defaultRowHeight="15"/>
  <cols>
    <col min="1" max="1" width="38.57421875" style="181" customWidth="1"/>
    <col min="2" max="2" width="7.8515625" style="203" customWidth="1"/>
    <col min="3" max="3" width="11.57421875" style="181" customWidth="1"/>
    <col min="4" max="4" width="5.421875" style="203" customWidth="1"/>
    <col min="5" max="5" width="11.57421875" style="203" customWidth="1"/>
    <col min="6" max="6" width="5.8515625" style="203" customWidth="1"/>
    <col min="7" max="7" width="11.57421875" style="203" customWidth="1"/>
    <col min="8" max="8" width="6.57421875" style="203" customWidth="1"/>
    <col min="9" max="9" width="11.57421875" style="203" customWidth="1"/>
    <col min="10" max="10" width="6.7109375" style="203" customWidth="1"/>
    <col min="11" max="11" width="12.140625" style="203" customWidth="1"/>
    <col min="12" max="12" width="7.57421875" style="203" customWidth="1"/>
    <col min="13" max="13" width="11.57421875" style="181" customWidth="1"/>
    <col min="14" max="14" width="7.28125" style="203" customWidth="1"/>
    <col min="15" max="15" width="11.57421875" style="203" customWidth="1"/>
    <col min="16" max="16" width="7.57421875" style="203" customWidth="1"/>
    <col min="17" max="17" width="11.57421875" style="203" customWidth="1"/>
    <col min="18" max="18" width="5.8515625" style="203" customWidth="1"/>
    <col min="19" max="19" width="11.57421875" style="203" customWidth="1"/>
    <col min="20" max="20" width="6.7109375" style="203" customWidth="1"/>
    <col min="21" max="21" width="12.140625" style="203" customWidth="1"/>
    <col min="22" max="22" width="6.57421875" style="192" customWidth="1"/>
    <col min="23" max="23" width="11.57421875" style="193" customWidth="1"/>
    <col min="24" max="24" width="7.28125" style="203" customWidth="1"/>
    <col min="25" max="25" width="11.421875" style="203" customWidth="1"/>
    <col min="26" max="26" width="6.140625" style="203" customWidth="1"/>
    <col min="27" max="27" width="11.57421875" style="203" customWidth="1"/>
    <col min="28" max="28" width="5.421875" style="203" customWidth="1"/>
    <col min="29" max="29" width="11.57421875" style="203" customWidth="1"/>
    <col min="30" max="30" width="6.7109375" style="203" customWidth="1"/>
    <col min="31" max="31" width="12.140625" style="203" customWidth="1"/>
    <col min="32" max="32" width="7.00390625" style="192" customWidth="1"/>
    <col min="33" max="33" width="11.7109375" style="193" customWidth="1"/>
    <col min="34" max="34" width="6.57421875" style="203" customWidth="1"/>
    <col min="35" max="35" width="11.57421875" style="203" customWidth="1"/>
    <col min="36" max="36" width="7.28125" style="203" customWidth="1"/>
    <col min="37" max="37" width="11.57421875" style="203" customWidth="1"/>
    <col min="38" max="38" width="8.7109375" style="203" customWidth="1"/>
    <col min="39" max="39" width="11.57421875" style="203" customWidth="1"/>
    <col min="40" max="40" width="6.7109375" style="203" customWidth="1"/>
    <col min="41" max="41" width="12.140625" style="203" customWidth="1"/>
    <col min="42" max="42" width="7.00390625" style="192" customWidth="1"/>
    <col min="43" max="43" width="12.57421875" style="181" customWidth="1"/>
    <col min="44" max="16384" width="9.00390625" style="181" customWidth="1"/>
  </cols>
  <sheetData>
    <row r="2" spans="1:43" ht="20.25">
      <c r="A2" s="595" t="s">
        <v>1143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</row>
    <row r="4" ht="20.25">
      <c r="AQ4" s="442"/>
    </row>
    <row r="5" spans="33:43" ht="20.25">
      <c r="AG5" s="427"/>
      <c r="AQ5" s="420" t="s">
        <v>1132</v>
      </c>
    </row>
    <row r="6" spans="1:44" ht="26.25">
      <c r="A6" s="605" t="s">
        <v>1141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5"/>
      <c r="AO6" s="605"/>
      <c r="AP6" s="605"/>
      <c r="AQ6" s="605"/>
      <c r="AR6" s="180"/>
    </row>
    <row r="7" spans="1:44" ht="32.25" customHeight="1">
      <c r="A7" s="605" t="s">
        <v>529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5"/>
      <c r="AM7" s="605"/>
      <c r="AN7" s="605"/>
      <c r="AO7" s="605"/>
      <c r="AP7" s="605"/>
      <c r="AQ7" s="605"/>
      <c r="AR7" s="180"/>
    </row>
    <row r="8" spans="1:44" ht="26.25" customHeight="1">
      <c r="A8" s="605" t="s">
        <v>1121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5"/>
      <c r="AK8" s="605"/>
      <c r="AL8" s="605"/>
      <c r="AM8" s="605"/>
      <c r="AN8" s="605"/>
      <c r="AO8" s="605"/>
      <c r="AP8" s="605"/>
      <c r="AQ8" s="605"/>
      <c r="AR8" s="180"/>
    </row>
    <row r="9" spans="1:44" ht="26.25" customHeight="1">
      <c r="A9" s="606" t="s">
        <v>360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606"/>
      <c r="AN9" s="606"/>
      <c r="AO9" s="606"/>
      <c r="AP9" s="606"/>
      <c r="AQ9" s="606"/>
      <c r="AR9" s="182"/>
    </row>
    <row r="10" spans="1:44" ht="26.25" customHeight="1">
      <c r="A10" s="428"/>
      <c r="B10" s="608" t="s">
        <v>1335</v>
      </c>
      <c r="C10" s="608"/>
      <c r="D10" s="608" t="s">
        <v>1336</v>
      </c>
      <c r="E10" s="608"/>
      <c r="F10" s="608" t="s">
        <v>1337</v>
      </c>
      <c r="G10" s="608"/>
      <c r="H10" s="608" t="s">
        <v>1338</v>
      </c>
      <c r="I10" s="608"/>
      <c r="J10" s="608" t="s">
        <v>1339</v>
      </c>
      <c r="K10" s="608"/>
      <c r="L10" s="608" t="s">
        <v>1335</v>
      </c>
      <c r="M10" s="608"/>
      <c r="N10" s="608" t="s">
        <v>1336</v>
      </c>
      <c r="O10" s="608"/>
      <c r="P10" s="608" t="s">
        <v>1337</v>
      </c>
      <c r="Q10" s="608"/>
      <c r="R10" s="608" t="s">
        <v>1338</v>
      </c>
      <c r="S10" s="608"/>
      <c r="T10" s="609" t="s">
        <v>1340</v>
      </c>
      <c r="U10" s="609"/>
      <c r="V10" s="608" t="s">
        <v>1335</v>
      </c>
      <c r="W10" s="608"/>
      <c r="X10" s="608" t="s">
        <v>1336</v>
      </c>
      <c r="Y10" s="608"/>
      <c r="Z10" s="608" t="s">
        <v>1337</v>
      </c>
      <c r="AA10" s="608"/>
      <c r="AB10" s="608" t="s">
        <v>1338</v>
      </c>
      <c r="AC10" s="608"/>
      <c r="AD10" s="609" t="s">
        <v>1341</v>
      </c>
      <c r="AE10" s="609"/>
      <c r="AF10" s="608" t="s">
        <v>1335</v>
      </c>
      <c r="AG10" s="608"/>
      <c r="AH10" s="608" t="s">
        <v>1336</v>
      </c>
      <c r="AI10" s="608"/>
      <c r="AJ10" s="608" t="s">
        <v>1337</v>
      </c>
      <c r="AK10" s="608"/>
      <c r="AL10" s="608" t="s">
        <v>1338</v>
      </c>
      <c r="AM10" s="608"/>
      <c r="AN10" s="608" t="s">
        <v>1342</v>
      </c>
      <c r="AO10" s="608"/>
      <c r="AP10" s="426"/>
      <c r="AQ10" s="426"/>
      <c r="AR10" s="182"/>
    </row>
    <row r="11" spans="1:43" s="183" customFormat="1" ht="20.25" customHeight="1">
      <c r="A11" s="596" t="s">
        <v>1127</v>
      </c>
      <c r="B11" s="598" t="s">
        <v>530</v>
      </c>
      <c r="C11" s="599"/>
      <c r="D11" s="443"/>
      <c r="E11" s="443"/>
      <c r="F11" s="443"/>
      <c r="G11" s="443"/>
      <c r="H11" s="443"/>
      <c r="I11" s="443"/>
      <c r="J11" s="443"/>
      <c r="K11" s="443"/>
      <c r="L11" s="598" t="s">
        <v>535</v>
      </c>
      <c r="M11" s="599"/>
      <c r="N11" s="443"/>
      <c r="O11" s="443"/>
      <c r="P11" s="443"/>
      <c r="Q11" s="443"/>
      <c r="R11" s="443"/>
      <c r="S11" s="443"/>
      <c r="T11" s="443"/>
      <c r="U11" s="443"/>
      <c r="V11" s="600" t="s">
        <v>1123</v>
      </c>
      <c r="W11" s="601"/>
      <c r="X11" s="443"/>
      <c r="Y11" s="443"/>
      <c r="Z11" s="443"/>
      <c r="AA11" s="443"/>
      <c r="AB11" s="443"/>
      <c r="AC11" s="443"/>
      <c r="AD11" s="443"/>
      <c r="AE11" s="443"/>
      <c r="AF11" s="600" t="s">
        <v>1122</v>
      </c>
      <c r="AG11" s="601"/>
      <c r="AH11" s="443"/>
      <c r="AI11" s="443"/>
      <c r="AJ11" s="443"/>
      <c r="AK11" s="443"/>
      <c r="AL11" s="443"/>
      <c r="AM11" s="443"/>
      <c r="AN11" s="443"/>
      <c r="AO11" s="443"/>
      <c r="AP11" s="598" t="s">
        <v>1209</v>
      </c>
      <c r="AQ11" s="599"/>
    </row>
    <row r="12" spans="1:43" s="183" customFormat="1" ht="23.25" customHeight="1">
      <c r="A12" s="597"/>
      <c r="B12" s="602" t="s">
        <v>531</v>
      </c>
      <c r="C12" s="198" t="s">
        <v>532</v>
      </c>
      <c r="D12" s="198"/>
      <c r="E12" s="198"/>
      <c r="F12" s="198"/>
      <c r="G12" s="198"/>
      <c r="H12" s="198"/>
      <c r="I12" s="198"/>
      <c r="J12" s="198"/>
      <c r="K12" s="198"/>
      <c r="L12" s="602" t="s">
        <v>531</v>
      </c>
      <c r="M12" s="198" t="s">
        <v>532</v>
      </c>
      <c r="N12" s="198"/>
      <c r="O12" s="198"/>
      <c r="P12" s="198"/>
      <c r="Q12" s="198"/>
      <c r="R12" s="198"/>
      <c r="S12" s="198"/>
      <c r="T12" s="198"/>
      <c r="U12" s="198"/>
      <c r="V12" s="602" t="s">
        <v>531</v>
      </c>
      <c r="W12" s="198" t="s">
        <v>532</v>
      </c>
      <c r="X12" s="198"/>
      <c r="Y12" s="198"/>
      <c r="Z12" s="198"/>
      <c r="AA12" s="198"/>
      <c r="AB12" s="198"/>
      <c r="AC12" s="198"/>
      <c r="AD12" s="198"/>
      <c r="AE12" s="198"/>
      <c r="AF12" s="602" t="s">
        <v>531</v>
      </c>
      <c r="AG12" s="198" t="s">
        <v>532</v>
      </c>
      <c r="AH12" s="198"/>
      <c r="AI12" s="198"/>
      <c r="AJ12" s="198"/>
      <c r="AK12" s="198"/>
      <c r="AL12" s="198"/>
      <c r="AM12" s="198"/>
      <c r="AN12" s="198"/>
      <c r="AO12" s="198"/>
      <c r="AP12" s="602" t="s">
        <v>531</v>
      </c>
      <c r="AQ12" s="198" t="s">
        <v>532</v>
      </c>
    </row>
    <row r="13" spans="1:43" s="183" customFormat="1" ht="20.25">
      <c r="A13" s="597"/>
      <c r="B13" s="603"/>
      <c r="C13" s="210" t="s">
        <v>533</v>
      </c>
      <c r="D13" s="210"/>
      <c r="E13" s="210"/>
      <c r="F13" s="210"/>
      <c r="G13" s="210"/>
      <c r="H13" s="210"/>
      <c r="I13" s="210"/>
      <c r="J13" s="210"/>
      <c r="K13" s="210"/>
      <c r="L13" s="603"/>
      <c r="M13" s="210" t="s">
        <v>533</v>
      </c>
      <c r="N13" s="210"/>
      <c r="O13" s="210"/>
      <c r="P13" s="210"/>
      <c r="Q13" s="210"/>
      <c r="R13" s="210"/>
      <c r="S13" s="210"/>
      <c r="T13" s="210"/>
      <c r="U13" s="210"/>
      <c r="V13" s="603"/>
      <c r="W13" s="210" t="s">
        <v>533</v>
      </c>
      <c r="X13" s="210"/>
      <c r="Y13" s="210"/>
      <c r="Z13" s="210"/>
      <c r="AA13" s="210"/>
      <c r="AB13" s="210"/>
      <c r="AC13" s="210"/>
      <c r="AD13" s="210"/>
      <c r="AE13" s="210"/>
      <c r="AF13" s="603"/>
      <c r="AG13" s="210" t="s">
        <v>533</v>
      </c>
      <c r="AH13" s="210"/>
      <c r="AI13" s="210"/>
      <c r="AJ13" s="210"/>
      <c r="AK13" s="210"/>
      <c r="AL13" s="210"/>
      <c r="AM13" s="210"/>
      <c r="AN13" s="210"/>
      <c r="AO13" s="210"/>
      <c r="AP13" s="603"/>
      <c r="AQ13" s="210" t="s">
        <v>533</v>
      </c>
    </row>
    <row r="14" spans="1:43" ht="20.25">
      <c r="A14" s="402" t="s">
        <v>1133</v>
      </c>
      <c r="B14" s="213"/>
      <c r="C14" s="214"/>
      <c r="D14" s="214"/>
      <c r="E14" s="214"/>
      <c r="F14" s="214"/>
      <c r="G14" s="214"/>
      <c r="H14" s="214"/>
      <c r="I14" s="214"/>
      <c r="J14" s="214"/>
      <c r="K14" s="214"/>
      <c r="L14" s="213"/>
      <c r="M14" s="215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6"/>
    </row>
    <row r="15" spans="1:43" ht="20.25">
      <c r="A15" s="392" t="s">
        <v>742</v>
      </c>
      <c r="B15" s="211"/>
      <c r="C15" s="212"/>
      <c r="D15" s="444"/>
      <c r="E15" s="444"/>
      <c r="F15" s="444"/>
      <c r="G15" s="444"/>
      <c r="H15" s="444"/>
      <c r="I15" s="444"/>
      <c r="J15" s="444">
        <f>SUM(B15+D15+F15+H15)</f>
        <v>0</v>
      </c>
      <c r="K15" s="444">
        <f>SUM(C15+E15+G15+I15)</f>
        <v>0</v>
      </c>
      <c r="L15" s="211">
        <v>54</v>
      </c>
      <c r="M15" s="212">
        <f>'1.1 อุตสาหกรรมโยธา ตัด ผ05ออก'!F702</f>
        <v>23090000</v>
      </c>
      <c r="N15" s="444"/>
      <c r="O15" s="444"/>
      <c r="P15" s="444">
        <v>4</v>
      </c>
      <c r="Q15" s="444">
        <v>6500000</v>
      </c>
      <c r="R15" s="444">
        <v>4</v>
      </c>
      <c r="S15" s="444">
        <v>2468000</v>
      </c>
      <c r="T15" s="444">
        <f>SUM(L15+N15+P15+R15)</f>
        <v>62</v>
      </c>
      <c r="U15" s="444">
        <f>SUM(M15+O15+Q15+S15)</f>
        <v>32058000</v>
      </c>
      <c r="V15" s="211">
        <v>68</v>
      </c>
      <c r="W15" s="212">
        <f>'1.1 อุตสาหกรรมโยธา ตัด ผ05ออก'!G702</f>
        <v>28630000</v>
      </c>
      <c r="X15" s="444"/>
      <c r="Y15" s="444"/>
      <c r="Z15" s="444">
        <v>4</v>
      </c>
      <c r="AA15" s="444">
        <v>6500000</v>
      </c>
      <c r="AB15" s="444">
        <v>7</v>
      </c>
      <c r="AC15" s="444">
        <v>8618000</v>
      </c>
      <c r="AD15" s="444">
        <f>SUM(V15+X15+Z15+AB15)</f>
        <v>79</v>
      </c>
      <c r="AE15" s="444">
        <f>SUM(W15+Y15+AA15+AC15)</f>
        <v>43748000</v>
      </c>
      <c r="AF15" s="211">
        <v>79</v>
      </c>
      <c r="AG15" s="212">
        <f>'1.1 อุตสาหกรรมโยธา ตัด ผ05ออก'!H702</f>
        <v>36381000</v>
      </c>
      <c r="AH15" s="444"/>
      <c r="AI15" s="444"/>
      <c r="AJ15" s="444">
        <v>4</v>
      </c>
      <c r="AK15" s="444">
        <v>6500000</v>
      </c>
      <c r="AL15" s="444">
        <v>13</v>
      </c>
      <c r="AM15" s="444">
        <v>13268000</v>
      </c>
      <c r="AN15" s="444">
        <f>SUM(AF15+AH15+AJ15+AL15)</f>
        <v>96</v>
      </c>
      <c r="AO15" s="444">
        <f>SUM(AG15+AI15+AK15+AM15)</f>
        <v>56149000</v>
      </c>
      <c r="AP15" s="444">
        <f>SUM(AN15+AD15+T15+J15)</f>
        <v>237</v>
      </c>
      <c r="AQ15" s="217">
        <f>SUM(AO15+AE15+U15+K15)</f>
        <v>131955000</v>
      </c>
    </row>
    <row r="16" spans="1:43" ht="20.25">
      <c r="A16" s="195" t="s">
        <v>770</v>
      </c>
      <c r="B16" s="208"/>
      <c r="C16" s="209"/>
      <c r="D16" s="445"/>
      <c r="E16" s="445"/>
      <c r="F16" s="445"/>
      <c r="G16" s="445"/>
      <c r="H16" s="445"/>
      <c r="I16" s="445"/>
      <c r="J16" s="444">
        <f>SUM(B16+D16+F16+H16)</f>
        <v>0</v>
      </c>
      <c r="K16" s="444">
        <f>SUM(C16+E16+G16+I16)</f>
        <v>0</v>
      </c>
      <c r="L16" s="208">
        <v>16</v>
      </c>
      <c r="M16" s="209">
        <f>'1.2 เคหะและชุมชน'!F156</f>
        <v>4700000</v>
      </c>
      <c r="N16" s="445"/>
      <c r="O16" s="445"/>
      <c r="P16" s="445"/>
      <c r="Q16" s="445"/>
      <c r="R16" s="445"/>
      <c r="S16" s="445"/>
      <c r="T16" s="444">
        <f>SUM(L16+N16+P16+R16)</f>
        <v>16</v>
      </c>
      <c r="U16" s="444">
        <f>SUM(M16+O16+Q16+S16)</f>
        <v>4700000</v>
      </c>
      <c r="V16" s="208">
        <v>18</v>
      </c>
      <c r="W16" s="209">
        <f>'1.2 เคหะและชุมชน'!G156</f>
        <v>5220000</v>
      </c>
      <c r="X16" s="445"/>
      <c r="Y16" s="445"/>
      <c r="Z16" s="445"/>
      <c r="AA16" s="445"/>
      <c r="AB16" s="445"/>
      <c r="AC16" s="445"/>
      <c r="AD16" s="444">
        <v>17</v>
      </c>
      <c r="AE16" s="444">
        <f>SUM(W16+Y16+AA16+AC16)</f>
        <v>5220000</v>
      </c>
      <c r="AF16" s="208">
        <v>19</v>
      </c>
      <c r="AG16" s="209">
        <f>'1.2 เคหะและชุมชน'!H156</f>
        <v>5800000</v>
      </c>
      <c r="AH16" s="445"/>
      <c r="AI16" s="445"/>
      <c r="AJ16" s="445"/>
      <c r="AK16" s="445"/>
      <c r="AL16" s="445"/>
      <c r="AM16" s="445"/>
      <c r="AN16" s="444">
        <f>SUM(AF16+AH16+AJ16+AL16)</f>
        <v>19</v>
      </c>
      <c r="AO16" s="444">
        <f>SUM(AG16+AI16+AK16+AM16)</f>
        <v>5800000</v>
      </c>
      <c r="AP16" s="444">
        <f>SUM(AN16+AD16+T16+J16)</f>
        <v>52</v>
      </c>
      <c r="AQ16" s="217">
        <f>SUM(AO16+AE16+U16+K16)</f>
        <v>15720000</v>
      </c>
    </row>
    <row r="17" spans="1:43" s="185" customFormat="1" ht="21" thickBot="1">
      <c r="A17" s="184" t="s">
        <v>515</v>
      </c>
      <c r="B17" s="415">
        <f>SUM(B15:B16)</f>
        <v>0</v>
      </c>
      <c r="C17" s="416">
        <f>SUM(C15:C16)</f>
        <v>0</v>
      </c>
      <c r="D17" s="446"/>
      <c r="E17" s="446"/>
      <c r="F17" s="446"/>
      <c r="G17" s="446"/>
      <c r="H17" s="446"/>
      <c r="I17" s="446"/>
      <c r="J17" s="444">
        <f>SUM(J15:J16)</f>
        <v>0</v>
      </c>
      <c r="K17" s="444">
        <f>SUM(K15:K16)</f>
        <v>0</v>
      </c>
      <c r="L17" s="415">
        <f>SUM(L15:L16)</f>
        <v>70</v>
      </c>
      <c r="M17" s="416">
        <f>SUM(M15:M16)</f>
        <v>27790000</v>
      </c>
      <c r="N17" s="446"/>
      <c r="O17" s="446"/>
      <c r="P17" s="446"/>
      <c r="Q17" s="446"/>
      <c r="R17" s="446"/>
      <c r="S17" s="446"/>
      <c r="T17" s="444">
        <f>SUM(T15:T16)</f>
        <v>78</v>
      </c>
      <c r="U17" s="444">
        <f>SUM(U15:U16)</f>
        <v>36758000</v>
      </c>
      <c r="V17" s="415">
        <f>SUM(V15:V16)</f>
        <v>86</v>
      </c>
      <c r="W17" s="416">
        <f>SUM(W15:W16)</f>
        <v>33850000</v>
      </c>
      <c r="X17" s="446"/>
      <c r="Y17" s="446"/>
      <c r="Z17" s="446"/>
      <c r="AA17" s="446"/>
      <c r="AB17" s="446"/>
      <c r="AC17" s="446"/>
      <c r="AD17" s="444">
        <f>SUM(AD15:AD16)</f>
        <v>96</v>
      </c>
      <c r="AE17" s="444">
        <f>SUM(AE15:AE16)</f>
        <v>48968000</v>
      </c>
      <c r="AF17" s="415">
        <f>SUM(AF15:AF16)</f>
        <v>98</v>
      </c>
      <c r="AG17" s="416">
        <f>SUM(AG15:AG16)</f>
        <v>42181000</v>
      </c>
      <c r="AH17" s="446"/>
      <c r="AI17" s="446"/>
      <c r="AJ17" s="446"/>
      <c r="AK17" s="446"/>
      <c r="AL17" s="446"/>
      <c r="AM17" s="446"/>
      <c r="AN17" s="444">
        <f>SUM(AN15:AN16)</f>
        <v>115</v>
      </c>
      <c r="AO17" s="444">
        <f>SUM(AO15:AO16)</f>
        <v>61949000</v>
      </c>
      <c r="AP17" s="463">
        <f>SUM(AP15:AP16)</f>
        <v>289</v>
      </c>
      <c r="AQ17" s="223">
        <f>SUM(AQ15:AQ16)</f>
        <v>147675000</v>
      </c>
    </row>
    <row r="18" spans="1:43" ht="21" thickTop="1">
      <c r="A18" s="404" t="s">
        <v>1134</v>
      </c>
      <c r="B18" s="410"/>
      <c r="C18" s="412"/>
      <c r="D18" s="447"/>
      <c r="E18" s="447"/>
      <c r="F18" s="447"/>
      <c r="G18" s="447"/>
      <c r="H18" s="447"/>
      <c r="I18" s="447"/>
      <c r="J18" s="447"/>
      <c r="K18" s="447"/>
      <c r="L18" s="413"/>
      <c r="M18" s="412"/>
      <c r="N18" s="447"/>
      <c r="O18" s="447"/>
      <c r="P18" s="447"/>
      <c r="Q18" s="447"/>
      <c r="R18" s="447"/>
      <c r="S18" s="447"/>
      <c r="T18" s="447"/>
      <c r="U18" s="447"/>
      <c r="V18" s="291"/>
      <c r="W18" s="414"/>
      <c r="X18" s="447"/>
      <c r="Y18" s="447"/>
      <c r="Z18" s="447"/>
      <c r="AA18" s="447"/>
      <c r="AB18" s="447"/>
      <c r="AC18" s="447"/>
      <c r="AD18" s="447"/>
      <c r="AE18" s="447"/>
      <c r="AF18" s="291"/>
      <c r="AG18" s="414"/>
      <c r="AH18" s="447"/>
      <c r="AI18" s="447"/>
      <c r="AJ18" s="447"/>
      <c r="AK18" s="447"/>
      <c r="AL18" s="447"/>
      <c r="AM18" s="447"/>
      <c r="AN18" s="447"/>
      <c r="AO18" s="447"/>
      <c r="AP18" s="410"/>
      <c r="AQ18" s="411"/>
    </row>
    <row r="19" spans="1:43" ht="20.25">
      <c r="A19" s="285" t="s">
        <v>781</v>
      </c>
      <c r="B19" s="218"/>
      <c r="C19" s="219"/>
      <c r="D19" s="448"/>
      <c r="E19" s="448"/>
      <c r="F19" s="448"/>
      <c r="G19" s="448"/>
      <c r="H19" s="448"/>
      <c r="I19" s="448"/>
      <c r="J19" s="444">
        <f>SUM(B19+D19+F19+H19)</f>
        <v>0</v>
      </c>
      <c r="K19" s="444">
        <f>SUM(C19+E19+G19+I19)</f>
        <v>0</v>
      </c>
      <c r="L19" s="218">
        <v>5</v>
      </c>
      <c r="M19" s="219">
        <v>190000</v>
      </c>
      <c r="N19" s="448"/>
      <c r="O19" s="448"/>
      <c r="P19" s="448"/>
      <c r="Q19" s="448"/>
      <c r="R19" s="448"/>
      <c r="S19" s="448"/>
      <c r="T19" s="444">
        <f>SUM(L19+N19+P19+R19)</f>
        <v>5</v>
      </c>
      <c r="U19" s="444">
        <f>SUM(M19+O19+Q19+S19)</f>
        <v>190000</v>
      </c>
      <c r="V19" s="290">
        <v>5</v>
      </c>
      <c r="W19" s="219">
        <v>190000</v>
      </c>
      <c r="X19" s="448"/>
      <c r="Y19" s="448"/>
      <c r="Z19" s="448"/>
      <c r="AA19" s="448"/>
      <c r="AB19" s="448"/>
      <c r="AC19" s="448"/>
      <c r="AD19" s="444">
        <f>SUM(V19+X19+Z19+AB19)</f>
        <v>5</v>
      </c>
      <c r="AE19" s="444">
        <f>SUM(W19+Y19+AA19+AC19)</f>
        <v>190000</v>
      </c>
      <c r="AF19" s="290">
        <v>5</v>
      </c>
      <c r="AG19" s="219">
        <v>190000</v>
      </c>
      <c r="AH19" s="448"/>
      <c r="AI19" s="448"/>
      <c r="AJ19" s="448"/>
      <c r="AK19" s="448"/>
      <c r="AL19" s="448"/>
      <c r="AM19" s="448"/>
      <c r="AN19" s="444">
        <f>SUM(AF19+AH19+AJ19+AL19)</f>
        <v>5</v>
      </c>
      <c r="AO19" s="444">
        <f>SUM(AG19+AI19+AK19+AM19)</f>
        <v>190000</v>
      </c>
      <c r="AP19" s="444">
        <f>SUM(AN19+AD19+T19+J19)</f>
        <v>15</v>
      </c>
      <c r="AQ19" s="217">
        <f>SUM(AO19+AE19+U19+K19)</f>
        <v>570000</v>
      </c>
    </row>
    <row r="20" spans="1:43" s="185" customFormat="1" ht="21" thickBot="1">
      <c r="A20" s="184" t="s">
        <v>515</v>
      </c>
      <c r="B20" s="408">
        <f>SUM(B19)</f>
        <v>0</v>
      </c>
      <c r="C20" s="409">
        <f>SUM(C19)</f>
        <v>0</v>
      </c>
      <c r="D20" s="449"/>
      <c r="E20" s="449"/>
      <c r="F20" s="449"/>
      <c r="G20" s="449"/>
      <c r="H20" s="449"/>
      <c r="I20" s="449"/>
      <c r="J20" s="444">
        <f>SUM(J19)</f>
        <v>0</v>
      </c>
      <c r="K20" s="444">
        <f>SUM(K19)</f>
        <v>0</v>
      </c>
      <c r="L20" s="408">
        <f>SUM(L19)</f>
        <v>5</v>
      </c>
      <c r="M20" s="409">
        <f>SUM(M19)</f>
        <v>190000</v>
      </c>
      <c r="N20" s="449"/>
      <c r="O20" s="449"/>
      <c r="P20" s="449"/>
      <c r="Q20" s="449"/>
      <c r="R20" s="449"/>
      <c r="S20" s="449"/>
      <c r="T20" s="444">
        <f>SUM(T19)</f>
        <v>5</v>
      </c>
      <c r="U20" s="444">
        <f>SUM(U19)</f>
        <v>190000</v>
      </c>
      <c r="V20" s="408">
        <f>SUM(V19)</f>
        <v>5</v>
      </c>
      <c r="W20" s="409">
        <f>SUM(W19)</f>
        <v>190000</v>
      </c>
      <c r="X20" s="449"/>
      <c r="Y20" s="449"/>
      <c r="Z20" s="449"/>
      <c r="AA20" s="449"/>
      <c r="AB20" s="449"/>
      <c r="AC20" s="449"/>
      <c r="AD20" s="444">
        <f>SUM(AD19)</f>
        <v>5</v>
      </c>
      <c r="AE20" s="444">
        <f>SUM(AE19)</f>
        <v>190000</v>
      </c>
      <c r="AF20" s="408">
        <f>SUM(AF19)</f>
        <v>5</v>
      </c>
      <c r="AG20" s="409">
        <f>SUM(AG19)</f>
        <v>190000</v>
      </c>
      <c r="AH20" s="449"/>
      <c r="AI20" s="449"/>
      <c r="AJ20" s="449"/>
      <c r="AK20" s="449"/>
      <c r="AL20" s="449"/>
      <c r="AM20" s="449"/>
      <c r="AN20" s="444">
        <f>SUM(AN19)</f>
        <v>5</v>
      </c>
      <c r="AO20" s="444">
        <f>SUM(AO19)</f>
        <v>190000</v>
      </c>
      <c r="AP20" s="408">
        <f>SUM(AP19)</f>
        <v>15</v>
      </c>
      <c r="AQ20" s="223">
        <f>SUM(C20+W20+M20+AG20)</f>
        <v>570000</v>
      </c>
    </row>
    <row r="21" spans="1:43" s="242" customFormat="1" ht="21" thickTop="1">
      <c r="A21" s="188"/>
      <c r="B21" s="239"/>
      <c r="C21" s="240"/>
      <c r="D21" s="240"/>
      <c r="E21" s="240"/>
      <c r="F21" s="240"/>
      <c r="G21" s="240"/>
      <c r="H21" s="240"/>
      <c r="I21" s="240"/>
      <c r="J21" s="240"/>
      <c r="K21" s="240"/>
      <c r="L21" s="239"/>
      <c r="M21" s="240"/>
      <c r="N21" s="240"/>
      <c r="O21" s="240"/>
      <c r="P21" s="240"/>
      <c r="Q21" s="240"/>
      <c r="R21" s="240"/>
      <c r="S21" s="240"/>
      <c r="T21" s="240"/>
      <c r="U21" s="240"/>
      <c r="V21" s="239"/>
      <c r="W21" s="240"/>
      <c r="X21" s="240"/>
      <c r="Y21" s="240"/>
      <c r="Z21" s="240"/>
      <c r="AA21" s="240"/>
      <c r="AB21" s="240"/>
      <c r="AC21" s="240"/>
      <c r="AD21" s="240"/>
      <c r="AE21" s="240"/>
      <c r="AF21" s="239"/>
      <c r="AG21" s="240"/>
      <c r="AH21" s="240"/>
      <c r="AI21" s="240"/>
      <c r="AJ21" s="240"/>
      <c r="AK21" s="240"/>
      <c r="AL21" s="240"/>
      <c r="AM21" s="240"/>
      <c r="AN21" s="240"/>
      <c r="AO21" s="240"/>
      <c r="AP21" s="239"/>
      <c r="AQ21" s="241"/>
    </row>
    <row r="22" spans="1:43" s="242" customFormat="1" ht="20.25">
      <c r="A22" s="188"/>
      <c r="B22" s="239"/>
      <c r="C22" s="240"/>
      <c r="D22" s="240"/>
      <c r="E22" s="240"/>
      <c r="F22" s="240"/>
      <c r="G22" s="240"/>
      <c r="H22" s="240"/>
      <c r="I22" s="240"/>
      <c r="J22" s="240"/>
      <c r="K22" s="240"/>
      <c r="L22" s="239"/>
      <c r="M22" s="240"/>
      <c r="N22" s="240"/>
      <c r="O22" s="240"/>
      <c r="P22" s="240"/>
      <c r="Q22" s="240"/>
      <c r="R22" s="240"/>
      <c r="S22" s="240"/>
      <c r="T22" s="240"/>
      <c r="U22" s="240"/>
      <c r="V22" s="239"/>
      <c r="W22" s="240"/>
      <c r="X22" s="240"/>
      <c r="Y22" s="240"/>
      <c r="Z22" s="240"/>
      <c r="AA22" s="240"/>
      <c r="AB22" s="240"/>
      <c r="AC22" s="240"/>
      <c r="AD22" s="240"/>
      <c r="AE22" s="240"/>
      <c r="AF22" s="239"/>
      <c r="AG22" s="240"/>
      <c r="AH22" s="240"/>
      <c r="AI22" s="240"/>
      <c r="AJ22" s="240"/>
      <c r="AK22" s="240"/>
      <c r="AL22" s="240"/>
      <c r="AM22" s="240"/>
      <c r="AN22" s="240"/>
      <c r="AO22" s="240"/>
      <c r="AP22" s="239"/>
      <c r="AQ22" s="241"/>
    </row>
    <row r="23" spans="1:43" s="242" customFormat="1" ht="20.25">
      <c r="A23" s="188"/>
      <c r="B23" s="239"/>
      <c r="C23" s="240"/>
      <c r="D23" s="240"/>
      <c r="E23" s="240"/>
      <c r="F23" s="240"/>
      <c r="G23" s="240"/>
      <c r="H23" s="240"/>
      <c r="I23" s="240"/>
      <c r="J23" s="240"/>
      <c r="K23" s="240"/>
      <c r="L23" s="239"/>
      <c r="M23" s="240"/>
      <c r="N23" s="240"/>
      <c r="O23" s="240"/>
      <c r="P23" s="240"/>
      <c r="Q23" s="240"/>
      <c r="R23" s="240"/>
      <c r="S23" s="240"/>
      <c r="T23" s="240"/>
      <c r="U23" s="240"/>
      <c r="V23" s="239"/>
      <c r="W23" s="240"/>
      <c r="X23" s="240"/>
      <c r="Y23" s="240"/>
      <c r="Z23" s="240"/>
      <c r="AA23" s="240"/>
      <c r="AB23" s="240"/>
      <c r="AC23" s="240"/>
      <c r="AD23" s="240"/>
      <c r="AE23" s="240"/>
      <c r="AF23" s="239"/>
      <c r="AG23" s="240"/>
      <c r="AH23" s="240"/>
      <c r="AI23" s="240"/>
      <c r="AJ23" s="240"/>
      <c r="AK23" s="240"/>
      <c r="AL23" s="240"/>
      <c r="AM23" s="240"/>
      <c r="AN23" s="240"/>
      <c r="AO23" s="240"/>
      <c r="AP23" s="239"/>
      <c r="AQ23" s="241"/>
    </row>
    <row r="24" spans="1:43" s="242" customFormat="1" ht="20.25">
      <c r="A24" s="188"/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39"/>
      <c r="M24" s="240"/>
      <c r="N24" s="240"/>
      <c r="O24" s="240"/>
      <c r="P24" s="240"/>
      <c r="Q24" s="240"/>
      <c r="R24" s="240"/>
      <c r="S24" s="240"/>
      <c r="T24" s="240"/>
      <c r="U24" s="240"/>
      <c r="V24" s="239"/>
      <c r="W24" s="240"/>
      <c r="X24" s="240"/>
      <c r="Y24" s="240"/>
      <c r="Z24" s="240"/>
      <c r="AA24" s="240"/>
      <c r="AB24" s="240"/>
      <c r="AC24" s="240"/>
      <c r="AD24" s="240"/>
      <c r="AE24" s="240"/>
      <c r="AF24" s="239"/>
      <c r="AG24" s="240"/>
      <c r="AH24" s="240"/>
      <c r="AI24" s="240"/>
      <c r="AJ24" s="240"/>
      <c r="AK24" s="240"/>
      <c r="AL24" s="240"/>
      <c r="AM24" s="240"/>
      <c r="AN24" s="240"/>
      <c r="AO24" s="240"/>
      <c r="AP24" s="239"/>
      <c r="AQ24" s="241"/>
    </row>
    <row r="25" spans="1:43" s="242" customFormat="1" ht="20.25">
      <c r="A25" s="595" t="s">
        <v>1144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</row>
    <row r="26" spans="1:43" s="242" customFormat="1" ht="20.25">
      <c r="A26" s="188"/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39"/>
      <c r="M26" s="240"/>
      <c r="N26" s="240"/>
      <c r="O26" s="240"/>
      <c r="P26" s="240"/>
      <c r="Q26" s="240"/>
      <c r="R26" s="240"/>
      <c r="S26" s="240"/>
      <c r="T26" s="240"/>
      <c r="U26" s="240"/>
      <c r="V26" s="239"/>
      <c r="W26" s="240"/>
      <c r="X26" s="240"/>
      <c r="Y26" s="240"/>
      <c r="Z26" s="240"/>
      <c r="AA26" s="240"/>
      <c r="AB26" s="240"/>
      <c r="AC26" s="240"/>
      <c r="AD26" s="240"/>
      <c r="AE26" s="240"/>
      <c r="AF26" s="239"/>
      <c r="AG26" s="240"/>
      <c r="AH26" s="240"/>
      <c r="AI26" s="240"/>
      <c r="AJ26" s="240"/>
      <c r="AK26" s="240"/>
      <c r="AL26" s="240"/>
      <c r="AM26" s="240"/>
      <c r="AN26" s="240"/>
      <c r="AO26" s="240"/>
      <c r="AP26" s="239"/>
      <c r="AQ26" s="241"/>
    </row>
    <row r="27" spans="1:43" s="242" customFormat="1" ht="20.25">
      <c r="A27" s="188"/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39"/>
      <c r="M27" s="240"/>
      <c r="N27" s="240"/>
      <c r="O27" s="240"/>
      <c r="P27" s="240"/>
      <c r="Q27" s="240"/>
      <c r="R27" s="240"/>
      <c r="S27" s="240"/>
      <c r="T27" s="240"/>
      <c r="U27" s="240"/>
      <c r="V27" s="239"/>
      <c r="W27" s="240"/>
      <c r="X27" s="240"/>
      <c r="Y27" s="240"/>
      <c r="Z27" s="240"/>
      <c r="AA27" s="240"/>
      <c r="AB27" s="240"/>
      <c r="AC27" s="240"/>
      <c r="AD27" s="240"/>
      <c r="AE27" s="240"/>
      <c r="AF27" s="239"/>
      <c r="AG27" s="240"/>
      <c r="AH27" s="240"/>
      <c r="AI27" s="240"/>
      <c r="AJ27" s="240"/>
      <c r="AK27" s="240"/>
      <c r="AL27" s="240"/>
      <c r="AM27" s="240"/>
      <c r="AN27" s="240"/>
      <c r="AO27" s="240"/>
      <c r="AP27" s="239"/>
      <c r="AQ27" s="420" t="s">
        <v>1132</v>
      </c>
    </row>
    <row r="28" ht="20.25">
      <c r="AG28" s="181"/>
    </row>
    <row r="29" spans="1:43" s="242" customFormat="1" ht="20.25">
      <c r="A29" s="188"/>
      <c r="B29" s="239"/>
      <c r="C29" s="240"/>
      <c r="D29" s="240"/>
      <c r="E29" s="240"/>
      <c r="F29" s="240"/>
      <c r="G29" s="240"/>
      <c r="H29" s="240"/>
      <c r="I29" s="240"/>
      <c r="J29" s="240"/>
      <c r="K29" s="240"/>
      <c r="L29" s="239"/>
      <c r="M29" s="240"/>
      <c r="N29" s="240"/>
      <c r="O29" s="240"/>
      <c r="P29" s="240"/>
      <c r="Q29" s="240"/>
      <c r="R29" s="240"/>
      <c r="S29" s="240"/>
      <c r="T29" s="240"/>
      <c r="U29" s="240"/>
      <c r="V29" s="239"/>
      <c r="W29" s="240"/>
      <c r="X29" s="240"/>
      <c r="Y29" s="240"/>
      <c r="Z29" s="240"/>
      <c r="AA29" s="240"/>
      <c r="AB29" s="240"/>
      <c r="AC29" s="240"/>
      <c r="AD29" s="240"/>
      <c r="AE29" s="240"/>
      <c r="AF29" s="239"/>
      <c r="AG29" s="240"/>
      <c r="AH29" s="240"/>
      <c r="AI29" s="240"/>
      <c r="AJ29" s="240"/>
      <c r="AK29" s="240"/>
      <c r="AL29" s="240"/>
      <c r="AM29" s="240"/>
      <c r="AN29" s="240"/>
      <c r="AO29" s="240"/>
      <c r="AP29" s="239"/>
      <c r="AQ29" s="241"/>
    </row>
    <row r="30" spans="1:43" s="183" customFormat="1" ht="20.25" customHeight="1">
      <c r="A30" s="596" t="s">
        <v>1127</v>
      </c>
      <c r="B30" s="598" t="s">
        <v>530</v>
      </c>
      <c r="C30" s="599"/>
      <c r="D30" s="443"/>
      <c r="E30" s="443"/>
      <c r="F30" s="443"/>
      <c r="G30" s="443"/>
      <c r="H30" s="443"/>
      <c r="I30" s="443"/>
      <c r="J30" s="443"/>
      <c r="K30" s="443"/>
      <c r="L30" s="598" t="s">
        <v>535</v>
      </c>
      <c r="M30" s="599"/>
      <c r="N30" s="443"/>
      <c r="O30" s="443"/>
      <c r="P30" s="443"/>
      <c r="Q30" s="443"/>
      <c r="R30" s="443"/>
      <c r="S30" s="443"/>
      <c r="T30" s="443"/>
      <c r="U30" s="443"/>
      <c r="V30" s="600" t="s">
        <v>1123</v>
      </c>
      <c r="W30" s="601"/>
      <c r="X30" s="443"/>
      <c r="Y30" s="443"/>
      <c r="Z30" s="443"/>
      <c r="AA30" s="443"/>
      <c r="AB30" s="443"/>
      <c r="AC30" s="443"/>
      <c r="AD30" s="443"/>
      <c r="AE30" s="443"/>
      <c r="AF30" s="600" t="s">
        <v>1122</v>
      </c>
      <c r="AG30" s="601"/>
      <c r="AH30" s="443"/>
      <c r="AI30" s="443"/>
      <c r="AJ30" s="443"/>
      <c r="AK30" s="443"/>
      <c r="AL30" s="443"/>
      <c r="AM30" s="443"/>
      <c r="AN30" s="443"/>
      <c r="AO30" s="443"/>
      <c r="AP30" s="598" t="s">
        <v>1209</v>
      </c>
      <c r="AQ30" s="599"/>
    </row>
    <row r="31" spans="1:43" s="183" customFormat="1" ht="23.25" customHeight="1">
      <c r="A31" s="597"/>
      <c r="B31" s="602" t="s">
        <v>531</v>
      </c>
      <c r="C31" s="198" t="s">
        <v>532</v>
      </c>
      <c r="D31" s="198"/>
      <c r="E31" s="198"/>
      <c r="F31" s="198"/>
      <c r="G31" s="198"/>
      <c r="H31" s="198"/>
      <c r="I31" s="198"/>
      <c r="J31" s="198"/>
      <c r="K31" s="198"/>
      <c r="L31" s="602" t="s">
        <v>531</v>
      </c>
      <c r="M31" s="198" t="s">
        <v>532</v>
      </c>
      <c r="N31" s="198"/>
      <c r="O31" s="198"/>
      <c r="P31" s="198"/>
      <c r="Q31" s="198"/>
      <c r="R31" s="198"/>
      <c r="S31" s="198"/>
      <c r="T31" s="198"/>
      <c r="U31" s="198"/>
      <c r="V31" s="602" t="s">
        <v>531</v>
      </c>
      <c r="W31" s="198" t="s">
        <v>532</v>
      </c>
      <c r="X31" s="198"/>
      <c r="Y31" s="198"/>
      <c r="Z31" s="198"/>
      <c r="AA31" s="198"/>
      <c r="AB31" s="198"/>
      <c r="AC31" s="198"/>
      <c r="AD31" s="198"/>
      <c r="AE31" s="198"/>
      <c r="AF31" s="602" t="s">
        <v>531</v>
      </c>
      <c r="AG31" s="198" t="s">
        <v>532</v>
      </c>
      <c r="AH31" s="198"/>
      <c r="AI31" s="198"/>
      <c r="AJ31" s="198"/>
      <c r="AK31" s="198"/>
      <c r="AL31" s="198"/>
      <c r="AM31" s="198"/>
      <c r="AN31" s="198"/>
      <c r="AO31" s="198"/>
      <c r="AP31" s="602" t="s">
        <v>531</v>
      </c>
      <c r="AQ31" s="198" t="s">
        <v>532</v>
      </c>
    </row>
    <row r="32" spans="1:43" s="183" customFormat="1" ht="20.25">
      <c r="A32" s="607"/>
      <c r="B32" s="604"/>
      <c r="C32" s="199" t="s">
        <v>533</v>
      </c>
      <c r="D32" s="199"/>
      <c r="E32" s="199"/>
      <c r="F32" s="199"/>
      <c r="G32" s="199"/>
      <c r="H32" s="199"/>
      <c r="I32" s="199"/>
      <c r="J32" s="199"/>
      <c r="K32" s="199"/>
      <c r="L32" s="604"/>
      <c r="M32" s="199" t="s">
        <v>533</v>
      </c>
      <c r="N32" s="199"/>
      <c r="O32" s="199"/>
      <c r="P32" s="199"/>
      <c r="Q32" s="199"/>
      <c r="R32" s="199"/>
      <c r="S32" s="199"/>
      <c r="T32" s="199"/>
      <c r="U32" s="199"/>
      <c r="V32" s="604"/>
      <c r="W32" s="199" t="s">
        <v>533</v>
      </c>
      <c r="X32" s="199"/>
      <c r="Y32" s="199"/>
      <c r="Z32" s="199"/>
      <c r="AA32" s="199"/>
      <c r="AB32" s="199"/>
      <c r="AC32" s="199"/>
      <c r="AD32" s="199"/>
      <c r="AE32" s="199"/>
      <c r="AF32" s="604"/>
      <c r="AG32" s="199" t="s">
        <v>533</v>
      </c>
      <c r="AH32" s="199"/>
      <c r="AI32" s="199"/>
      <c r="AJ32" s="199"/>
      <c r="AK32" s="199"/>
      <c r="AL32" s="199"/>
      <c r="AM32" s="199"/>
      <c r="AN32" s="199"/>
      <c r="AO32" s="199"/>
      <c r="AP32" s="604"/>
      <c r="AQ32" s="199" t="s">
        <v>533</v>
      </c>
    </row>
    <row r="33" spans="1:43" ht="20.25">
      <c r="A33" s="403" t="s">
        <v>1135</v>
      </c>
      <c r="B33" s="205"/>
      <c r="C33" s="207"/>
      <c r="D33" s="450"/>
      <c r="E33" s="450"/>
      <c r="F33" s="450"/>
      <c r="G33" s="450"/>
      <c r="H33" s="450"/>
      <c r="I33" s="450"/>
      <c r="J33" s="450"/>
      <c r="K33" s="450"/>
      <c r="L33" s="205"/>
      <c r="M33" s="207"/>
      <c r="N33" s="450"/>
      <c r="O33" s="450"/>
      <c r="P33" s="450"/>
      <c r="Q33" s="450"/>
      <c r="R33" s="450"/>
      <c r="S33" s="450"/>
      <c r="T33" s="450"/>
      <c r="U33" s="450"/>
      <c r="V33" s="201"/>
      <c r="W33" s="207"/>
      <c r="X33" s="450"/>
      <c r="Y33" s="450"/>
      <c r="Z33" s="450"/>
      <c r="AA33" s="450"/>
      <c r="AB33" s="450"/>
      <c r="AC33" s="450"/>
      <c r="AD33" s="450"/>
      <c r="AE33" s="450"/>
      <c r="AF33" s="201"/>
      <c r="AG33" s="207"/>
      <c r="AH33" s="450"/>
      <c r="AI33" s="450"/>
      <c r="AJ33" s="450"/>
      <c r="AK33" s="450"/>
      <c r="AL33" s="450"/>
      <c r="AM33" s="450"/>
      <c r="AN33" s="450"/>
      <c r="AO33" s="450"/>
      <c r="AP33" s="201"/>
      <c r="AQ33" s="202"/>
    </row>
    <row r="34" spans="1:43" ht="20.25" customHeight="1">
      <c r="A34" s="238" t="s">
        <v>808</v>
      </c>
      <c r="B34" s="235"/>
      <c r="C34" s="236"/>
      <c r="D34" s="451"/>
      <c r="E34" s="451"/>
      <c r="F34" s="451"/>
      <c r="G34" s="451"/>
      <c r="H34" s="451"/>
      <c r="I34" s="451"/>
      <c r="J34" s="444">
        <f aca="true" t="shared" si="0" ref="J34:K40">SUM(B34+D34+F34+H34)</f>
        <v>0</v>
      </c>
      <c r="K34" s="444">
        <f t="shared" si="0"/>
        <v>0</v>
      </c>
      <c r="L34" s="235">
        <v>2</v>
      </c>
      <c r="M34" s="236">
        <v>60000</v>
      </c>
      <c r="N34" s="451">
        <v>3</v>
      </c>
      <c r="O34" s="451">
        <v>35000</v>
      </c>
      <c r="P34" s="451"/>
      <c r="Q34" s="451"/>
      <c r="R34" s="451"/>
      <c r="S34" s="451"/>
      <c r="T34" s="444">
        <f aca="true" t="shared" si="1" ref="T34:U40">SUM(L34+N34+P34+R34)</f>
        <v>5</v>
      </c>
      <c r="U34" s="444">
        <f t="shared" si="1"/>
        <v>95000</v>
      </c>
      <c r="V34" s="235">
        <v>2</v>
      </c>
      <c r="W34" s="236">
        <v>60000</v>
      </c>
      <c r="X34" s="451">
        <v>3</v>
      </c>
      <c r="Y34" s="451">
        <v>35000</v>
      </c>
      <c r="Z34" s="451"/>
      <c r="AA34" s="451"/>
      <c r="AB34" s="451"/>
      <c r="AC34" s="451"/>
      <c r="AD34" s="444">
        <f aca="true" t="shared" si="2" ref="AD34:AE40">SUM(V34+X34+Z34+AB34)</f>
        <v>5</v>
      </c>
      <c r="AE34" s="444">
        <f t="shared" si="2"/>
        <v>95000</v>
      </c>
      <c r="AF34" s="235">
        <v>2</v>
      </c>
      <c r="AG34" s="236">
        <v>60000</v>
      </c>
      <c r="AH34" s="451">
        <v>3</v>
      </c>
      <c r="AI34" s="451">
        <v>35000</v>
      </c>
      <c r="AJ34" s="451"/>
      <c r="AK34" s="451"/>
      <c r="AL34" s="451"/>
      <c r="AM34" s="451"/>
      <c r="AN34" s="444">
        <f aca="true" t="shared" si="3" ref="AN34:AO40">SUM(AF34+AH34+AJ34+AL34)</f>
        <v>5</v>
      </c>
      <c r="AO34" s="444">
        <f t="shared" si="3"/>
        <v>95000</v>
      </c>
      <c r="AP34" s="444">
        <f aca="true" t="shared" si="4" ref="AP34:AQ40">SUM(AN34+AD34+T34+J34)</f>
        <v>15</v>
      </c>
      <c r="AQ34" s="217">
        <f t="shared" si="4"/>
        <v>285000</v>
      </c>
    </row>
    <row r="35" spans="1:43" ht="23.25" customHeight="1">
      <c r="A35" s="231" t="s">
        <v>935</v>
      </c>
      <c r="B35" s="220"/>
      <c r="C35" s="221"/>
      <c r="D35" s="452"/>
      <c r="E35" s="452"/>
      <c r="F35" s="452"/>
      <c r="G35" s="452"/>
      <c r="H35" s="452"/>
      <c r="I35" s="452"/>
      <c r="J35" s="444">
        <f t="shared" si="0"/>
        <v>0</v>
      </c>
      <c r="K35" s="444">
        <f t="shared" si="0"/>
        <v>0</v>
      </c>
      <c r="L35" s="220">
        <v>1</v>
      </c>
      <c r="M35" s="221">
        <v>300000</v>
      </c>
      <c r="N35" s="452"/>
      <c r="O35" s="452"/>
      <c r="P35" s="452"/>
      <c r="Q35" s="452"/>
      <c r="R35" s="452"/>
      <c r="S35" s="452"/>
      <c r="T35" s="444">
        <f t="shared" si="1"/>
        <v>1</v>
      </c>
      <c r="U35" s="444">
        <f t="shared" si="1"/>
        <v>300000</v>
      </c>
      <c r="V35" s="220">
        <v>1</v>
      </c>
      <c r="W35" s="221">
        <v>300000</v>
      </c>
      <c r="X35" s="452"/>
      <c r="Y35" s="452"/>
      <c r="Z35" s="452"/>
      <c r="AA35" s="452"/>
      <c r="AB35" s="452"/>
      <c r="AC35" s="452"/>
      <c r="AD35" s="444">
        <f t="shared" si="2"/>
        <v>1</v>
      </c>
      <c r="AE35" s="444">
        <f t="shared" si="2"/>
        <v>300000</v>
      </c>
      <c r="AF35" s="220">
        <v>1</v>
      </c>
      <c r="AG35" s="221">
        <v>300000</v>
      </c>
      <c r="AH35" s="452"/>
      <c r="AI35" s="452"/>
      <c r="AJ35" s="452"/>
      <c r="AK35" s="452"/>
      <c r="AL35" s="452"/>
      <c r="AM35" s="452"/>
      <c r="AN35" s="444">
        <f t="shared" si="3"/>
        <v>1</v>
      </c>
      <c r="AO35" s="444">
        <f t="shared" si="3"/>
        <v>300000</v>
      </c>
      <c r="AP35" s="444">
        <f t="shared" si="4"/>
        <v>3</v>
      </c>
      <c r="AQ35" s="217">
        <f t="shared" si="4"/>
        <v>900000</v>
      </c>
    </row>
    <row r="36" spans="1:43" ht="21" customHeight="1">
      <c r="A36" s="231" t="s">
        <v>809</v>
      </c>
      <c r="B36" s="220"/>
      <c r="C36" s="221"/>
      <c r="D36" s="452"/>
      <c r="E36" s="452"/>
      <c r="F36" s="452"/>
      <c r="G36" s="452"/>
      <c r="H36" s="452"/>
      <c r="I36" s="452"/>
      <c r="J36" s="444">
        <f t="shared" si="0"/>
        <v>0</v>
      </c>
      <c r="K36" s="444">
        <f t="shared" si="0"/>
        <v>0</v>
      </c>
      <c r="L36" s="220">
        <v>13</v>
      </c>
      <c r="M36" s="221">
        <v>550000</v>
      </c>
      <c r="N36" s="452"/>
      <c r="O36" s="452"/>
      <c r="P36" s="452"/>
      <c r="Q36" s="452"/>
      <c r="R36" s="452"/>
      <c r="S36" s="452"/>
      <c r="T36" s="444">
        <f t="shared" si="1"/>
        <v>13</v>
      </c>
      <c r="U36" s="444">
        <f t="shared" si="1"/>
        <v>550000</v>
      </c>
      <c r="V36" s="220">
        <v>13</v>
      </c>
      <c r="W36" s="221">
        <v>550000</v>
      </c>
      <c r="X36" s="452"/>
      <c r="Y36" s="452"/>
      <c r="Z36" s="452"/>
      <c r="AA36" s="452"/>
      <c r="AB36" s="452"/>
      <c r="AC36" s="452"/>
      <c r="AD36" s="444">
        <f t="shared" si="2"/>
        <v>13</v>
      </c>
      <c r="AE36" s="444">
        <f t="shared" si="2"/>
        <v>550000</v>
      </c>
      <c r="AF36" s="220">
        <v>13</v>
      </c>
      <c r="AG36" s="221">
        <v>550000</v>
      </c>
      <c r="AH36" s="452"/>
      <c r="AI36" s="452"/>
      <c r="AJ36" s="452"/>
      <c r="AK36" s="452"/>
      <c r="AL36" s="452"/>
      <c r="AM36" s="452"/>
      <c r="AN36" s="444">
        <f t="shared" si="3"/>
        <v>13</v>
      </c>
      <c r="AO36" s="444">
        <f t="shared" si="3"/>
        <v>550000</v>
      </c>
      <c r="AP36" s="444">
        <f t="shared" si="4"/>
        <v>39</v>
      </c>
      <c r="AQ36" s="217">
        <f t="shared" si="4"/>
        <v>1650000</v>
      </c>
    </row>
    <row r="37" spans="1:43" ht="20.25" customHeight="1">
      <c r="A37" s="231" t="s">
        <v>810</v>
      </c>
      <c r="B37" s="220"/>
      <c r="C37" s="221"/>
      <c r="D37" s="452"/>
      <c r="E37" s="452"/>
      <c r="F37" s="452"/>
      <c r="G37" s="452"/>
      <c r="H37" s="452"/>
      <c r="I37" s="452"/>
      <c r="J37" s="444">
        <f t="shared" si="0"/>
        <v>0</v>
      </c>
      <c r="K37" s="444">
        <f t="shared" si="0"/>
        <v>0</v>
      </c>
      <c r="L37" s="220">
        <v>2</v>
      </c>
      <c r="M37" s="221">
        <v>1320000</v>
      </c>
      <c r="N37" s="452"/>
      <c r="O37" s="452"/>
      <c r="P37" s="452"/>
      <c r="Q37" s="452"/>
      <c r="R37" s="452"/>
      <c r="S37" s="452"/>
      <c r="T37" s="444">
        <f t="shared" si="1"/>
        <v>2</v>
      </c>
      <c r="U37" s="444">
        <f t="shared" si="1"/>
        <v>1320000</v>
      </c>
      <c r="V37" s="220">
        <v>2</v>
      </c>
      <c r="W37" s="221">
        <v>1320000</v>
      </c>
      <c r="X37" s="452"/>
      <c r="Y37" s="452"/>
      <c r="Z37" s="452"/>
      <c r="AA37" s="452"/>
      <c r="AB37" s="452"/>
      <c r="AC37" s="452"/>
      <c r="AD37" s="444">
        <f t="shared" si="2"/>
        <v>2</v>
      </c>
      <c r="AE37" s="444">
        <f t="shared" si="2"/>
        <v>1320000</v>
      </c>
      <c r="AF37" s="220">
        <v>2</v>
      </c>
      <c r="AG37" s="221">
        <v>1320000</v>
      </c>
      <c r="AH37" s="452"/>
      <c r="AI37" s="452"/>
      <c r="AJ37" s="452"/>
      <c r="AK37" s="452"/>
      <c r="AL37" s="452"/>
      <c r="AM37" s="452"/>
      <c r="AN37" s="444">
        <f t="shared" si="3"/>
        <v>2</v>
      </c>
      <c r="AO37" s="444">
        <f t="shared" si="3"/>
        <v>1320000</v>
      </c>
      <c r="AP37" s="444">
        <f t="shared" si="4"/>
        <v>6</v>
      </c>
      <c r="AQ37" s="217">
        <f t="shared" si="4"/>
        <v>3960000</v>
      </c>
    </row>
    <row r="38" spans="1:43" ht="20.25">
      <c r="A38" s="231" t="s">
        <v>812</v>
      </c>
      <c r="B38" s="220"/>
      <c r="C38" s="221"/>
      <c r="D38" s="452"/>
      <c r="E38" s="452"/>
      <c r="F38" s="452"/>
      <c r="G38" s="452"/>
      <c r="H38" s="452"/>
      <c r="I38" s="452"/>
      <c r="J38" s="444">
        <f t="shared" si="0"/>
        <v>0</v>
      </c>
      <c r="K38" s="444">
        <f t="shared" si="0"/>
        <v>0</v>
      </c>
      <c r="L38" s="220">
        <v>10</v>
      </c>
      <c r="M38" s="221">
        <v>310000</v>
      </c>
      <c r="N38" s="452"/>
      <c r="O38" s="452"/>
      <c r="P38" s="452"/>
      <c r="Q38" s="452"/>
      <c r="R38" s="452"/>
      <c r="S38" s="452"/>
      <c r="T38" s="444">
        <f t="shared" si="1"/>
        <v>10</v>
      </c>
      <c r="U38" s="444">
        <f t="shared" si="1"/>
        <v>310000</v>
      </c>
      <c r="V38" s="220">
        <v>10</v>
      </c>
      <c r="W38" s="221">
        <v>310000</v>
      </c>
      <c r="X38" s="452"/>
      <c r="Y38" s="452"/>
      <c r="Z38" s="452"/>
      <c r="AA38" s="452"/>
      <c r="AB38" s="452"/>
      <c r="AC38" s="452"/>
      <c r="AD38" s="444">
        <f t="shared" si="2"/>
        <v>10</v>
      </c>
      <c r="AE38" s="444">
        <f t="shared" si="2"/>
        <v>310000</v>
      </c>
      <c r="AF38" s="220">
        <v>10</v>
      </c>
      <c r="AG38" s="221">
        <v>310000</v>
      </c>
      <c r="AH38" s="452"/>
      <c r="AI38" s="452"/>
      <c r="AJ38" s="452"/>
      <c r="AK38" s="452"/>
      <c r="AL38" s="452"/>
      <c r="AM38" s="452"/>
      <c r="AN38" s="444">
        <f t="shared" si="3"/>
        <v>10</v>
      </c>
      <c r="AO38" s="444">
        <f t="shared" si="3"/>
        <v>310000</v>
      </c>
      <c r="AP38" s="444">
        <f t="shared" si="4"/>
        <v>30</v>
      </c>
      <c r="AQ38" s="217">
        <f t="shared" si="4"/>
        <v>930000</v>
      </c>
    </row>
    <row r="39" spans="1:43" ht="22.5" customHeight="1">
      <c r="A39" s="395" t="s">
        <v>813</v>
      </c>
      <c r="B39" s="220"/>
      <c r="C39" s="230"/>
      <c r="D39" s="453"/>
      <c r="E39" s="453"/>
      <c r="F39" s="453"/>
      <c r="G39" s="453"/>
      <c r="H39" s="453"/>
      <c r="I39" s="453"/>
      <c r="J39" s="444">
        <f t="shared" si="0"/>
        <v>0</v>
      </c>
      <c r="K39" s="444">
        <f t="shared" si="0"/>
        <v>0</v>
      </c>
      <c r="L39" s="220">
        <v>16</v>
      </c>
      <c r="M39" s="230">
        <v>653000</v>
      </c>
      <c r="N39" s="453">
        <v>1</v>
      </c>
      <c r="O39" s="453">
        <v>30000</v>
      </c>
      <c r="P39" s="453"/>
      <c r="Q39" s="453"/>
      <c r="R39" s="453"/>
      <c r="S39" s="453"/>
      <c r="T39" s="444">
        <f t="shared" si="1"/>
        <v>17</v>
      </c>
      <c r="U39" s="444">
        <f t="shared" si="1"/>
        <v>683000</v>
      </c>
      <c r="V39" s="220">
        <v>16</v>
      </c>
      <c r="W39" s="221">
        <v>653000</v>
      </c>
      <c r="X39" s="453">
        <v>1</v>
      </c>
      <c r="Y39" s="453">
        <v>30000</v>
      </c>
      <c r="Z39" s="453"/>
      <c r="AA39" s="453"/>
      <c r="AB39" s="453"/>
      <c r="AC39" s="453"/>
      <c r="AD39" s="444">
        <f t="shared" si="2"/>
        <v>17</v>
      </c>
      <c r="AE39" s="444">
        <f t="shared" si="2"/>
        <v>683000</v>
      </c>
      <c r="AF39" s="220">
        <v>16</v>
      </c>
      <c r="AG39" s="221">
        <v>653000</v>
      </c>
      <c r="AH39" s="453">
        <v>1</v>
      </c>
      <c r="AI39" s="453">
        <v>30000</v>
      </c>
      <c r="AJ39" s="453"/>
      <c r="AK39" s="453"/>
      <c r="AL39" s="453"/>
      <c r="AM39" s="453"/>
      <c r="AN39" s="444">
        <f t="shared" si="3"/>
        <v>17</v>
      </c>
      <c r="AO39" s="444">
        <f t="shared" si="3"/>
        <v>683000</v>
      </c>
      <c r="AP39" s="444">
        <f t="shared" si="4"/>
        <v>51</v>
      </c>
      <c r="AQ39" s="217">
        <f t="shared" si="4"/>
        <v>2049000</v>
      </c>
    </row>
    <row r="40" spans="1:43" ht="22.5" customHeight="1">
      <c r="A40" s="285" t="s">
        <v>827</v>
      </c>
      <c r="B40" s="224"/>
      <c r="C40" s="393"/>
      <c r="D40" s="454"/>
      <c r="E40" s="454"/>
      <c r="F40" s="454"/>
      <c r="G40" s="454"/>
      <c r="H40" s="454"/>
      <c r="I40" s="454"/>
      <c r="J40" s="444">
        <f t="shared" si="0"/>
        <v>0</v>
      </c>
      <c r="K40" s="444">
        <f t="shared" si="0"/>
        <v>0</v>
      </c>
      <c r="L40" s="224">
        <v>28</v>
      </c>
      <c r="M40" s="393">
        <v>2273000</v>
      </c>
      <c r="N40" s="454">
        <v>3</v>
      </c>
      <c r="O40" s="454">
        <v>1570000</v>
      </c>
      <c r="P40" s="454"/>
      <c r="Q40" s="454"/>
      <c r="R40" s="454"/>
      <c r="S40" s="454"/>
      <c r="T40" s="444">
        <f t="shared" si="1"/>
        <v>31</v>
      </c>
      <c r="U40" s="444">
        <f t="shared" si="1"/>
        <v>3843000</v>
      </c>
      <c r="V40" s="224">
        <v>28</v>
      </c>
      <c r="W40" s="393">
        <v>2273000</v>
      </c>
      <c r="X40" s="454">
        <v>3</v>
      </c>
      <c r="Y40" s="454">
        <v>1570000</v>
      </c>
      <c r="Z40" s="454"/>
      <c r="AA40" s="454"/>
      <c r="AB40" s="454"/>
      <c r="AC40" s="454"/>
      <c r="AD40" s="444">
        <f t="shared" si="2"/>
        <v>31</v>
      </c>
      <c r="AE40" s="444">
        <f t="shared" si="2"/>
        <v>3843000</v>
      </c>
      <c r="AF40" s="224">
        <v>28</v>
      </c>
      <c r="AG40" s="393">
        <v>2273000</v>
      </c>
      <c r="AH40" s="454">
        <v>3</v>
      </c>
      <c r="AI40" s="454">
        <v>1570000</v>
      </c>
      <c r="AJ40" s="454"/>
      <c r="AK40" s="454"/>
      <c r="AL40" s="454"/>
      <c r="AM40" s="454"/>
      <c r="AN40" s="444">
        <f t="shared" si="3"/>
        <v>31</v>
      </c>
      <c r="AO40" s="444">
        <f t="shared" si="3"/>
        <v>3843000</v>
      </c>
      <c r="AP40" s="444">
        <f t="shared" si="4"/>
        <v>93</v>
      </c>
      <c r="AQ40" s="217">
        <f t="shared" si="4"/>
        <v>11529000</v>
      </c>
    </row>
    <row r="41" spans="1:43" s="185" customFormat="1" ht="21" thickBot="1">
      <c r="A41" s="184" t="s">
        <v>515</v>
      </c>
      <c r="B41" s="408">
        <f>SUM(B34:B40)</f>
        <v>0</v>
      </c>
      <c r="C41" s="409">
        <f>SUM(C34:C40)</f>
        <v>0</v>
      </c>
      <c r="D41" s="449"/>
      <c r="E41" s="449"/>
      <c r="F41" s="449"/>
      <c r="G41" s="449"/>
      <c r="H41" s="449"/>
      <c r="I41" s="449"/>
      <c r="J41" s="462">
        <f>SUM(J34:J40)</f>
        <v>0</v>
      </c>
      <c r="K41" s="462">
        <f>SUM(K34:K40)</f>
        <v>0</v>
      </c>
      <c r="L41" s="408">
        <f>SUM(L34:L40)</f>
        <v>72</v>
      </c>
      <c r="M41" s="409">
        <f>SUM(M34:M40)</f>
        <v>5466000</v>
      </c>
      <c r="N41" s="449"/>
      <c r="O41" s="449"/>
      <c r="P41" s="449"/>
      <c r="Q41" s="449"/>
      <c r="R41" s="449"/>
      <c r="S41" s="449"/>
      <c r="T41" s="462">
        <f>SUM(T34:T40)</f>
        <v>79</v>
      </c>
      <c r="U41" s="462">
        <f>SUM(U34:U40)</f>
        <v>7101000</v>
      </c>
      <c r="V41" s="408">
        <f>SUM(V34:V40)</f>
        <v>72</v>
      </c>
      <c r="W41" s="409">
        <f>SUM(W34:W40)</f>
        <v>5466000</v>
      </c>
      <c r="X41" s="449"/>
      <c r="Y41" s="449"/>
      <c r="Z41" s="449"/>
      <c r="AA41" s="449"/>
      <c r="AB41" s="449"/>
      <c r="AC41" s="449"/>
      <c r="AD41" s="462">
        <f>SUM(AD34:AD40)</f>
        <v>79</v>
      </c>
      <c r="AE41" s="462">
        <f>SUM(AE34:AE40)</f>
        <v>7101000</v>
      </c>
      <c r="AF41" s="408">
        <f>SUM(AF34:AF40)</f>
        <v>72</v>
      </c>
      <c r="AG41" s="409">
        <f>SUM(AG34:AG40)</f>
        <v>5466000</v>
      </c>
      <c r="AH41" s="449"/>
      <c r="AI41" s="449"/>
      <c r="AJ41" s="449"/>
      <c r="AK41" s="449"/>
      <c r="AL41" s="449"/>
      <c r="AM41" s="449"/>
      <c r="AN41" s="462">
        <f>SUM(AN34:AN40)</f>
        <v>79</v>
      </c>
      <c r="AO41" s="462">
        <f>SUM(AO34:AO40)</f>
        <v>7101000</v>
      </c>
      <c r="AP41" s="463">
        <f>SUM(AP34:AP40)</f>
        <v>237</v>
      </c>
      <c r="AQ41" s="223">
        <f>SUM(AQ34:AQ40)</f>
        <v>21303000</v>
      </c>
    </row>
    <row r="42" spans="1:43" ht="38.25" thickTop="1">
      <c r="A42" s="405" t="s">
        <v>1136</v>
      </c>
      <c r="B42" s="288"/>
      <c r="C42" s="397"/>
      <c r="D42" s="455"/>
      <c r="E42" s="455"/>
      <c r="F42" s="455"/>
      <c r="G42" s="455"/>
      <c r="H42" s="455"/>
      <c r="I42" s="455"/>
      <c r="J42" s="455"/>
      <c r="K42" s="455"/>
      <c r="L42" s="224"/>
      <c r="M42" s="397"/>
      <c r="N42" s="455"/>
      <c r="O42" s="455"/>
      <c r="P42" s="455"/>
      <c r="Q42" s="455"/>
      <c r="R42" s="455"/>
      <c r="S42" s="455"/>
      <c r="T42" s="455"/>
      <c r="U42" s="455"/>
      <c r="V42" s="398"/>
      <c r="W42" s="397"/>
      <c r="X42" s="455"/>
      <c r="Y42" s="455"/>
      <c r="Z42" s="455"/>
      <c r="AA42" s="455"/>
      <c r="AB42" s="455"/>
      <c r="AC42" s="455"/>
      <c r="AD42" s="455"/>
      <c r="AE42" s="455"/>
      <c r="AF42" s="398"/>
      <c r="AG42" s="397"/>
      <c r="AH42" s="455"/>
      <c r="AI42" s="455"/>
      <c r="AJ42" s="455"/>
      <c r="AK42" s="455"/>
      <c r="AL42" s="455"/>
      <c r="AM42" s="455"/>
      <c r="AN42" s="455"/>
      <c r="AO42" s="455"/>
      <c r="AP42" s="398"/>
      <c r="AQ42" s="228"/>
    </row>
    <row r="43" spans="1:43" ht="20.25">
      <c r="A43" s="238" t="s">
        <v>1126</v>
      </c>
      <c r="B43" s="224"/>
      <c r="C43" s="225"/>
      <c r="D43" s="456"/>
      <c r="E43" s="456"/>
      <c r="F43" s="456"/>
      <c r="G43" s="456"/>
      <c r="H43" s="456"/>
      <c r="I43" s="456"/>
      <c r="J43" s="444">
        <f>SUM(B43+D43+F43+H43)</f>
        <v>0</v>
      </c>
      <c r="K43" s="444">
        <f>SUM(C43+E43+G43+I43)</f>
        <v>0</v>
      </c>
      <c r="L43" s="224">
        <v>4</v>
      </c>
      <c r="M43" s="225">
        <v>390000</v>
      </c>
      <c r="N43" s="456"/>
      <c r="O43" s="456"/>
      <c r="P43" s="456"/>
      <c r="Q43" s="456"/>
      <c r="R43" s="456"/>
      <c r="S43" s="456"/>
      <c r="T43" s="444">
        <f>SUM(L43+N43+P43+R43)</f>
        <v>4</v>
      </c>
      <c r="U43" s="444">
        <f>SUM(M43+O43+Q43+S43)</f>
        <v>390000</v>
      </c>
      <c r="V43" s="224">
        <v>4</v>
      </c>
      <c r="W43" s="225">
        <v>390000</v>
      </c>
      <c r="X43" s="456"/>
      <c r="Y43" s="456"/>
      <c r="Z43" s="456"/>
      <c r="AA43" s="456"/>
      <c r="AB43" s="456"/>
      <c r="AC43" s="456"/>
      <c r="AD43" s="444">
        <f>SUM(V43+X43+Z43+AB43)</f>
        <v>4</v>
      </c>
      <c r="AE43" s="444">
        <f>SUM(W43+Y43+AA43+AC43)</f>
        <v>390000</v>
      </c>
      <c r="AF43" s="224">
        <v>4</v>
      </c>
      <c r="AG43" s="225">
        <v>390000</v>
      </c>
      <c r="AH43" s="456"/>
      <c r="AI43" s="456"/>
      <c r="AJ43" s="456"/>
      <c r="AK43" s="456"/>
      <c r="AL43" s="456"/>
      <c r="AM43" s="456"/>
      <c r="AN43" s="444">
        <f>SUM(AF43+AH43+AJ43+AL43)</f>
        <v>4</v>
      </c>
      <c r="AO43" s="444">
        <f>SUM(AG43+AI43+AK43+AM43)</f>
        <v>390000</v>
      </c>
      <c r="AP43" s="211">
        <f>SUM(B43+L43+V43+AF43)</f>
        <v>12</v>
      </c>
      <c r="AQ43" s="217">
        <f>SUM(C43+W43+M43+AG43)</f>
        <v>1170000</v>
      </c>
    </row>
    <row r="44" spans="1:43" ht="20.25">
      <c r="A44" s="238" t="s">
        <v>866</v>
      </c>
      <c r="B44" s="220"/>
      <c r="C44" s="221"/>
      <c r="D44" s="452"/>
      <c r="E44" s="452"/>
      <c r="F44" s="452"/>
      <c r="G44" s="452"/>
      <c r="H44" s="452"/>
      <c r="I44" s="452"/>
      <c r="J44" s="444">
        <f>SUM(B44+D44+F44+H44)</f>
        <v>0</v>
      </c>
      <c r="K44" s="444">
        <f>SUM(C44+E44+G44+I44)</f>
        <v>0</v>
      </c>
      <c r="L44" s="220">
        <v>1</v>
      </c>
      <c r="M44" s="221">
        <v>100000</v>
      </c>
      <c r="N44" s="452"/>
      <c r="O44" s="452"/>
      <c r="P44" s="452"/>
      <c r="Q44" s="452"/>
      <c r="R44" s="452"/>
      <c r="S44" s="452"/>
      <c r="T44" s="444">
        <f>SUM(L44+N44+P44+R44)</f>
        <v>1</v>
      </c>
      <c r="U44" s="444">
        <f>SUM(M44+O44+Q44+S44)</f>
        <v>100000</v>
      </c>
      <c r="V44" s="220">
        <v>1</v>
      </c>
      <c r="W44" s="221">
        <v>100000</v>
      </c>
      <c r="X44" s="452"/>
      <c r="Y44" s="452"/>
      <c r="Z44" s="452"/>
      <c r="AA44" s="452"/>
      <c r="AB44" s="452"/>
      <c r="AC44" s="452"/>
      <c r="AD44" s="444">
        <f>SUM(V44+X44+Z44+AB44)</f>
        <v>1</v>
      </c>
      <c r="AE44" s="444">
        <f>SUM(W44+Y44+AA44+AC44)</f>
        <v>100000</v>
      </c>
      <c r="AF44" s="220">
        <v>1</v>
      </c>
      <c r="AG44" s="221">
        <v>100000</v>
      </c>
      <c r="AH44" s="452"/>
      <c r="AI44" s="452"/>
      <c r="AJ44" s="452"/>
      <c r="AK44" s="452"/>
      <c r="AL44" s="452"/>
      <c r="AM44" s="452"/>
      <c r="AN44" s="444">
        <f>SUM(AF44+AH44+AJ44+AL44)</f>
        <v>1</v>
      </c>
      <c r="AO44" s="444">
        <f>SUM(AG44+AI44+AK44+AM44)</f>
        <v>100000</v>
      </c>
      <c r="AP44" s="211">
        <f>SUM(B44+L44+V44+AF44)</f>
        <v>3</v>
      </c>
      <c r="AQ44" s="217">
        <f>SUM(C44+W44+M44+AG44)</f>
        <v>300000</v>
      </c>
    </row>
    <row r="45" spans="1:43" s="185" customFormat="1" ht="21" thickBot="1">
      <c r="A45" s="407" t="s">
        <v>515</v>
      </c>
      <c r="B45" s="222">
        <f>SUM(B43:B44)</f>
        <v>0</v>
      </c>
      <c r="C45" s="223">
        <f>SUM(C43:C44)</f>
        <v>0</v>
      </c>
      <c r="D45" s="457"/>
      <c r="E45" s="457"/>
      <c r="F45" s="457"/>
      <c r="G45" s="457"/>
      <c r="H45" s="457"/>
      <c r="I45" s="457"/>
      <c r="J45" s="444">
        <f>SUM(J43:J44)</f>
        <v>0</v>
      </c>
      <c r="K45" s="444">
        <f>SUM(K43:K44)</f>
        <v>0</v>
      </c>
      <c r="L45" s="222">
        <f>SUM(L43:L44)</f>
        <v>5</v>
      </c>
      <c r="M45" s="223">
        <f>SUM(M43:M44)</f>
        <v>490000</v>
      </c>
      <c r="N45" s="457"/>
      <c r="O45" s="457"/>
      <c r="P45" s="457"/>
      <c r="Q45" s="457"/>
      <c r="R45" s="457"/>
      <c r="S45" s="457"/>
      <c r="T45" s="444">
        <f>SUM(T43:T44)</f>
        <v>5</v>
      </c>
      <c r="U45" s="444">
        <f>SUM(U43:U44)</f>
        <v>490000</v>
      </c>
      <c r="V45" s="222">
        <f>SUM(V43:V44)</f>
        <v>5</v>
      </c>
      <c r="W45" s="223">
        <f>SUM(W43:W44)</f>
        <v>490000</v>
      </c>
      <c r="X45" s="457"/>
      <c r="Y45" s="457"/>
      <c r="Z45" s="457"/>
      <c r="AA45" s="457"/>
      <c r="AB45" s="457"/>
      <c r="AC45" s="457"/>
      <c r="AD45" s="444">
        <f>SUM(AD43:AD44)</f>
        <v>5</v>
      </c>
      <c r="AE45" s="444">
        <f>SUM(AE43:AE44)</f>
        <v>490000</v>
      </c>
      <c r="AF45" s="222">
        <f>SUM(AF43:AF44)</f>
        <v>5</v>
      </c>
      <c r="AG45" s="223">
        <f>SUM(AG43:AG44)</f>
        <v>490000</v>
      </c>
      <c r="AH45" s="457"/>
      <c r="AI45" s="457"/>
      <c r="AJ45" s="457"/>
      <c r="AK45" s="457"/>
      <c r="AL45" s="457"/>
      <c r="AM45" s="457"/>
      <c r="AN45" s="444">
        <f>SUM(AN43:AN44)</f>
        <v>5</v>
      </c>
      <c r="AO45" s="444">
        <f>SUM(AO43:AO44)</f>
        <v>490000</v>
      </c>
      <c r="AP45" s="222">
        <f>SUM(AP43:AP44)</f>
        <v>15</v>
      </c>
      <c r="AQ45" s="223">
        <f>SUM(C45+W45+M45+AG45)</f>
        <v>1470000</v>
      </c>
    </row>
    <row r="46" spans="1:43" s="242" customFormat="1" ht="21" thickTop="1">
      <c r="A46" s="243"/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4"/>
      <c r="M46" s="245"/>
      <c r="N46" s="245"/>
      <c r="O46" s="245"/>
      <c r="P46" s="245"/>
      <c r="Q46" s="245"/>
      <c r="R46" s="245"/>
      <c r="S46" s="245"/>
      <c r="T46" s="245"/>
      <c r="U46" s="245"/>
      <c r="V46" s="244"/>
      <c r="W46" s="245"/>
      <c r="X46" s="245"/>
      <c r="Y46" s="245"/>
      <c r="Z46" s="245"/>
      <c r="AA46" s="245"/>
      <c r="AB46" s="245"/>
      <c r="AC46" s="245"/>
      <c r="AD46" s="245"/>
      <c r="AE46" s="245"/>
      <c r="AF46" s="244"/>
      <c r="AG46" s="245"/>
      <c r="AH46" s="245"/>
      <c r="AI46" s="245"/>
      <c r="AJ46" s="245"/>
      <c r="AK46" s="245"/>
      <c r="AL46" s="245"/>
      <c r="AM46" s="245"/>
      <c r="AN46" s="245"/>
      <c r="AO46" s="245"/>
      <c r="AP46" s="244"/>
      <c r="AQ46" s="246"/>
    </row>
    <row r="47" spans="1:43" s="242" customFormat="1" ht="20.25">
      <c r="A47" s="243"/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244"/>
      <c r="M47" s="245"/>
      <c r="N47" s="245"/>
      <c r="O47" s="245"/>
      <c r="P47" s="245"/>
      <c r="Q47" s="245"/>
      <c r="R47" s="245"/>
      <c r="S47" s="245"/>
      <c r="T47" s="245"/>
      <c r="U47" s="245"/>
      <c r="V47" s="244"/>
      <c r="W47" s="245"/>
      <c r="X47" s="245"/>
      <c r="Y47" s="245"/>
      <c r="Z47" s="245"/>
      <c r="AA47" s="245"/>
      <c r="AB47" s="245"/>
      <c r="AC47" s="245"/>
      <c r="AD47" s="245"/>
      <c r="AE47" s="245"/>
      <c r="AF47" s="244"/>
      <c r="AG47" s="245"/>
      <c r="AH47" s="245"/>
      <c r="AI47" s="245"/>
      <c r="AJ47" s="245"/>
      <c r="AK47" s="245"/>
      <c r="AL47" s="245"/>
      <c r="AM47" s="245"/>
      <c r="AN47" s="245"/>
      <c r="AO47" s="245"/>
      <c r="AP47" s="244"/>
      <c r="AQ47" s="246"/>
    </row>
    <row r="48" spans="1:43" s="242" customFormat="1" ht="20.25">
      <c r="A48" s="243"/>
      <c r="B48" s="244"/>
      <c r="C48" s="245"/>
      <c r="D48" s="245"/>
      <c r="E48" s="245"/>
      <c r="F48" s="245"/>
      <c r="G48" s="245"/>
      <c r="H48" s="245"/>
      <c r="I48" s="245"/>
      <c r="J48" s="245"/>
      <c r="K48" s="245"/>
      <c r="L48" s="244"/>
      <c r="M48" s="245"/>
      <c r="N48" s="245"/>
      <c r="O48" s="245"/>
      <c r="P48" s="245"/>
      <c r="Q48" s="245"/>
      <c r="R48" s="245"/>
      <c r="S48" s="245"/>
      <c r="T48" s="245"/>
      <c r="U48" s="245"/>
      <c r="V48" s="244"/>
      <c r="W48" s="245"/>
      <c r="X48" s="245"/>
      <c r="Y48" s="245"/>
      <c r="Z48" s="245"/>
      <c r="AA48" s="245"/>
      <c r="AB48" s="245"/>
      <c r="AC48" s="245"/>
      <c r="AD48" s="245"/>
      <c r="AE48" s="245"/>
      <c r="AF48" s="244"/>
      <c r="AG48" s="245"/>
      <c r="AH48" s="245"/>
      <c r="AI48" s="245"/>
      <c r="AJ48" s="245"/>
      <c r="AK48" s="245"/>
      <c r="AL48" s="245"/>
      <c r="AM48" s="245"/>
      <c r="AN48" s="245"/>
      <c r="AO48" s="245"/>
      <c r="AP48" s="244"/>
      <c r="AQ48" s="246"/>
    </row>
    <row r="49" spans="1:43" s="242" customFormat="1" ht="20.25">
      <c r="A49" s="595" t="s">
        <v>1145</v>
      </c>
      <c r="B49" s="595"/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5"/>
      <c r="X49" s="595"/>
      <c r="Y49" s="595"/>
      <c r="Z49" s="595"/>
      <c r="AA49" s="595"/>
      <c r="AB49" s="595"/>
      <c r="AC49" s="595"/>
      <c r="AD49" s="595"/>
      <c r="AE49" s="595"/>
      <c r="AF49" s="595"/>
      <c r="AG49" s="595"/>
      <c r="AH49" s="595"/>
      <c r="AI49" s="595"/>
      <c r="AJ49" s="595"/>
      <c r="AK49" s="595"/>
      <c r="AL49" s="595"/>
      <c r="AM49" s="595"/>
      <c r="AN49" s="595"/>
      <c r="AO49" s="595"/>
      <c r="AP49" s="595"/>
      <c r="AQ49" s="595"/>
    </row>
    <row r="50" spans="1:43" s="242" customFormat="1" ht="20.25">
      <c r="A50" s="243"/>
      <c r="B50" s="244"/>
      <c r="C50" s="245"/>
      <c r="D50" s="245"/>
      <c r="E50" s="245"/>
      <c r="F50" s="245"/>
      <c r="G50" s="245"/>
      <c r="H50" s="245"/>
      <c r="I50" s="245"/>
      <c r="J50" s="245"/>
      <c r="K50" s="245"/>
      <c r="L50" s="244"/>
      <c r="M50" s="245"/>
      <c r="N50" s="245"/>
      <c r="O50" s="245"/>
      <c r="P50" s="245"/>
      <c r="Q50" s="245"/>
      <c r="R50" s="245"/>
      <c r="S50" s="245"/>
      <c r="T50" s="245"/>
      <c r="U50" s="245"/>
      <c r="V50" s="244"/>
      <c r="W50" s="245"/>
      <c r="X50" s="245"/>
      <c r="Y50" s="245"/>
      <c r="Z50" s="245"/>
      <c r="AA50" s="245"/>
      <c r="AB50" s="245"/>
      <c r="AC50" s="245"/>
      <c r="AD50" s="245"/>
      <c r="AE50" s="245"/>
      <c r="AF50" s="244"/>
      <c r="AG50" s="245"/>
      <c r="AH50" s="245"/>
      <c r="AI50" s="245"/>
      <c r="AJ50" s="245"/>
      <c r="AK50" s="245"/>
      <c r="AL50" s="245"/>
      <c r="AM50" s="245"/>
      <c r="AN50" s="245"/>
      <c r="AO50" s="245"/>
      <c r="AP50" s="244"/>
      <c r="AQ50" s="246"/>
    </row>
    <row r="51" spans="1:43" s="242" customFormat="1" ht="20.25">
      <c r="A51" s="243"/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4"/>
      <c r="M51" s="245"/>
      <c r="N51" s="245"/>
      <c r="O51" s="245"/>
      <c r="P51" s="245"/>
      <c r="Q51" s="245"/>
      <c r="R51" s="245"/>
      <c r="S51" s="245"/>
      <c r="T51" s="245"/>
      <c r="U51" s="245"/>
      <c r="V51" s="244"/>
      <c r="W51" s="245"/>
      <c r="X51" s="245"/>
      <c r="Y51" s="245"/>
      <c r="Z51" s="245"/>
      <c r="AA51" s="245"/>
      <c r="AB51" s="245"/>
      <c r="AC51" s="245"/>
      <c r="AD51" s="245"/>
      <c r="AE51" s="245"/>
      <c r="AF51" s="244"/>
      <c r="AG51" s="245"/>
      <c r="AH51" s="245"/>
      <c r="AI51" s="245"/>
      <c r="AJ51" s="245"/>
      <c r="AK51" s="245"/>
      <c r="AL51" s="245"/>
      <c r="AM51" s="245"/>
      <c r="AN51" s="245"/>
      <c r="AO51" s="245"/>
      <c r="AP51" s="244"/>
      <c r="AQ51" s="420" t="s">
        <v>1132</v>
      </c>
    </row>
    <row r="52" ht="20.25">
      <c r="AG52" s="181"/>
    </row>
    <row r="53" spans="1:43" s="242" customFormat="1" ht="20.25">
      <c r="A53" s="243"/>
      <c r="B53" s="244"/>
      <c r="C53" s="245"/>
      <c r="D53" s="245"/>
      <c r="E53" s="245"/>
      <c r="F53" s="245"/>
      <c r="G53" s="245"/>
      <c r="H53" s="245"/>
      <c r="I53" s="245"/>
      <c r="J53" s="245"/>
      <c r="K53" s="245"/>
      <c r="L53" s="244"/>
      <c r="M53" s="245"/>
      <c r="N53" s="245"/>
      <c r="O53" s="245"/>
      <c r="P53" s="245"/>
      <c r="Q53" s="245"/>
      <c r="R53" s="245"/>
      <c r="S53" s="245"/>
      <c r="T53" s="245"/>
      <c r="U53" s="245"/>
      <c r="V53" s="244"/>
      <c r="W53" s="245"/>
      <c r="X53" s="245"/>
      <c r="Y53" s="245"/>
      <c r="Z53" s="245"/>
      <c r="AA53" s="245"/>
      <c r="AB53" s="245"/>
      <c r="AC53" s="245"/>
      <c r="AD53" s="245"/>
      <c r="AE53" s="245"/>
      <c r="AF53" s="244"/>
      <c r="AG53" s="245"/>
      <c r="AH53" s="245"/>
      <c r="AI53" s="245"/>
      <c r="AJ53" s="245"/>
      <c r="AK53" s="245"/>
      <c r="AL53" s="245"/>
      <c r="AM53" s="245"/>
      <c r="AN53" s="245"/>
      <c r="AO53" s="245"/>
      <c r="AP53" s="244"/>
      <c r="AQ53" s="246"/>
    </row>
    <row r="54" spans="1:43" s="183" customFormat="1" ht="20.25" customHeight="1">
      <c r="A54" s="596" t="s">
        <v>1127</v>
      </c>
      <c r="B54" s="598" t="s">
        <v>530</v>
      </c>
      <c r="C54" s="599"/>
      <c r="D54" s="443"/>
      <c r="E54" s="443"/>
      <c r="F54" s="443"/>
      <c r="G54" s="443"/>
      <c r="H54" s="443"/>
      <c r="I54" s="443"/>
      <c r="J54" s="443"/>
      <c r="K54" s="443"/>
      <c r="L54" s="598" t="s">
        <v>535</v>
      </c>
      <c r="M54" s="599"/>
      <c r="N54" s="443"/>
      <c r="O54" s="443"/>
      <c r="P54" s="443"/>
      <c r="Q54" s="443"/>
      <c r="R54" s="443"/>
      <c r="S54" s="443"/>
      <c r="T54" s="443"/>
      <c r="U54" s="443"/>
      <c r="V54" s="600" t="s">
        <v>1123</v>
      </c>
      <c r="W54" s="601"/>
      <c r="X54" s="443"/>
      <c r="Y54" s="443"/>
      <c r="Z54" s="443"/>
      <c r="AA54" s="443"/>
      <c r="AB54" s="443"/>
      <c r="AC54" s="443"/>
      <c r="AD54" s="443"/>
      <c r="AE54" s="443"/>
      <c r="AF54" s="600" t="s">
        <v>1122</v>
      </c>
      <c r="AG54" s="601"/>
      <c r="AH54" s="443"/>
      <c r="AI54" s="443"/>
      <c r="AJ54" s="443"/>
      <c r="AK54" s="443"/>
      <c r="AL54" s="443"/>
      <c r="AM54" s="443"/>
      <c r="AN54" s="443"/>
      <c r="AO54" s="443"/>
      <c r="AP54" s="598" t="s">
        <v>1255</v>
      </c>
      <c r="AQ54" s="599"/>
    </row>
    <row r="55" spans="1:43" s="183" customFormat="1" ht="23.25" customHeight="1">
      <c r="A55" s="597"/>
      <c r="B55" s="602" t="s">
        <v>531</v>
      </c>
      <c r="C55" s="198" t="s">
        <v>532</v>
      </c>
      <c r="D55" s="198"/>
      <c r="E55" s="198"/>
      <c r="F55" s="198"/>
      <c r="G55" s="198"/>
      <c r="H55" s="198"/>
      <c r="I55" s="198"/>
      <c r="J55" s="198"/>
      <c r="K55" s="198"/>
      <c r="L55" s="602" t="s">
        <v>531</v>
      </c>
      <c r="M55" s="198" t="s">
        <v>532</v>
      </c>
      <c r="N55" s="198"/>
      <c r="O55" s="198"/>
      <c r="P55" s="198"/>
      <c r="Q55" s="198"/>
      <c r="R55" s="198"/>
      <c r="S55" s="198"/>
      <c r="T55" s="198"/>
      <c r="U55" s="198"/>
      <c r="V55" s="602" t="s">
        <v>531</v>
      </c>
      <c r="W55" s="198" t="s">
        <v>532</v>
      </c>
      <c r="X55" s="198"/>
      <c r="Y55" s="198"/>
      <c r="Z55" s="198"/>
      <c r="AA55" s="198"/>
      <c r="AB55" s="198"/>
      <c r="AC55" s="198"/>
      <c r="AD55" s="198"/>
      <c r="AE55" s="198"/>
      <c r="AF55" s="602" t="s">
        <v>531</v>
      </c>
      <c r="AG55" s="198" t="s">
        <v>532</v>
      </c>
      <c r="AH55" s="198"/>
      <c r="AI55" s="198"/>
      <c r="AJ55" s="198"/>
      <c r="AK55" s="198"/>
      <c r="AL55" s="198"/>
      <c r="AM55" s="198"/>
      <c r="AN55" s="198"/>
      <c r="AO55" s="198"/>
      <c r="AP55" s="602" t="s">
        <v>531</v>
      </c>
      <c r="AQ55" s="198" t="s">
        <v>532</v>
      </c>
    </row>
    <row r="56" spans="1:43" s="183" customFormat="1" ht="20.25">
      <c r="A56" s="597"/>
      <c r="B56" s="603"/>
      <c r="C56" s="210" t="s">
        <v>533</v>
      </c>
      <c r="D56" s="210"/>
      <c r="E56" s="210"/>
      <c r="F56" s="210"/>
      <c r="G56" s="210"/>
      <c r="H56" s="210"/>
      <c r="I56" s="210"/>
      <c r="J56" s="210"/>
      <c r="K56" s="210"/>
      <c r="L56" s="603"/>
      <c r="M56" s="210" t="s">
        <v>533</v>
      </c>
      <c r="N56" s="210"/>
      <c r="O56" s="210"/>
      <c r="P56" s="210"/>
      <c r="Q56" s="210"/>
      <c r="R56" s="210"/>
      <c r="S56" s="210"/>
      <c r="T56" s="210"/>
      <c r="U56" s="210"/>
      <c r="V56" s="603"/>
      <c r="W56" s="210" t="s">
        <v>533</v>
      </c>
      <c r="X56" s="210"/>
      <c r="Y56" s="210"/>
      <c r="Z56" s="210"/>
      <c r="AA56" s="210"/>
      <c r="AB56" s="210"/>
      <c r="AC56" s="210"/>
      <c r="AD56" s="210"/>
      <c r="AE56" s="210"/>
      <c r="AF56" s="603"/>
      <c r="AG56" s="210" t="s">
        <v>533</v>
      </c>
      <c r="AH56" s="210"/>
      <c r="AI56" s="210"/>
      <c r="AJ56" s="210"/>
      <c r="AK56" s="210"/>
      <c r="AL56" s="210"/>
      <c r="AM56" s="210"/>
      <c r="AN56" s="210"/>
      <c r="AO56" s="210"/>
      <c r="AP56" s="603"/>
      <c r="AQ56" s="210" t="s">
        <v>533</v>
      </c>
    </row>
    <row r="57" spans="1:43" ht="20.25">
      <c r="A57" s="402" t="s">
        <v>1128</v>
      </c>
      <c r="B57" s="247"/>
      <c r="C57" s="248"/>
      <c r="D57" s="458"/>
      <c r="E57" s="458"/>
      <c r="F57" s="458"/>
      <c r="G57" s="458"/>
      <c r="H57" s="458"/>
      <c r="I57" s="458"/>
      <c r="J57" s="458"/>
      <c r="K57" s="458"/>
      <c r="L57" s="226"/>
      <c r="M57" s="248"/>
      <c r="N57" s="458"/>
      <c r="O57" s="458"/>
      <c r="P57" s="458"/>
      <c r="Q57" s="458"/>
      <c r="R57" s="458"/>
      <c r="S57" s="458"/>
      <c r="T57" s="458"/>
      <c r="U57" s="458"/>
      <c r="V57" s="249"/>
      <c r="W57" s="248"/>
      <c r="X57" s="458"/>
      <c r="Y57" s="458"/>
      <c r="Z57" s="458"/>
      <c r="AA57" s="458"/>
      <c r="AB57" s="458"/>
      <c r="AC57" s="458"/>
      <c r="AD57" s="458"/>
      <c r="AE57" s="458"/>
      <c r="AF57" s="249"/>
      <c r="AG57" s="248"/>
      <c r="AH57" s="458"/>
      <c r="AI57" s="458"/>
      <c r="AJ57" s="458"/>
      <c r="AK57" s="458"/>
      <c r="AL57" s="458"/>
      <c r="AM57" s="458"/>
      <c r="AN57" s="458"/>
      <c r="AO57" s="458"/>
      <c r="AP57" s="249"/>
      <c r="AQ57" s="227"/>
    </row>
    <row r="58" spans="1:43" ht="20.25" customHeight="1">
      <c r="A58" s="238" t="s">
        <v>867</v>
      </c>
      <c r="B58" s="235"/>
      <c r="C58" s="236"/>
      <c r="D58" s="451"/>
      <c r="E58" s="451"/>
      <c r="F58" s="451"/>
      <c r="G58" s="451"/>
      <c r="H58" s="451"/>
      <c r="I58" s="451"/>
      <c r="J58" s="461">
        <f aca="true" t="shared" si="5" ref="J58:K61">SUM(B58+D58+F58+H58)</f>
        <v>0</v>
      </c>
      <c r="K58" s="461">
        <f t="shared" si="5"/>
        <v>0</v>
      </c>
      <c r="L58" s="235">
        <v>24</v>
      </c>
      <c r="M58" s="236">
        <v>2235000</v>
      </c>
      <c r="N58" s="451">
        <v>2</v>
      </c>
      <c r="O58" s="451">
        <v>121000</v>
      </c>
      <c r="P58" s="451"/>
      <c r="Q58" s="451"/>
      <c r="R58" s="451"/>
      <c r="S58" s="451"/>
      <c r="T58" s="461">
        <f aca="true" t="shared" si="6" ref="T58:U61">SUM(L58+N58+P58+R58)</f>
        <v>26</v>
      </c>
      <c r="U58" s="461">
        <f t="shared" si="6"/>
        <v>2356000</v>
      </c>
      <c r="V58" s="235">
        <v>24</v>
      </c>
      <c r="W58" s="236">
        <v>2235000</v>
      </c>
      <c r="X58" s="451">
        <v>2</v>
      </c>
      <c r="Y58" s="451">
        <v>121000</v>
      </c>
      <c r="Z58" s="451"/>
      <c r="AA58" s="451"/>
      <c r="AB58" s="451"/>
      <c r="AC58" s="451"/>
      <c r="AD58" s="461">
        <f aca="true" t="shared" si="7" ref="AD58:AE61">SUM(V58+X58+Z58+AB58)</f>
        <v>26</v>
      </c>
      <c r="AE58" s="461">
        <f t="shared" si="7"/>
        <v>2356000</v>
      </c>
      <c r="AF58" s="235">
        <v>24</v>
      </c>
      <c r="AG58" s="236">
        <v>2215000</v>
      </c>
      <c r="AH58" s="451">
        <v>2</v>
      </c>
      <c r="AI58" s="451">
        <v>121000</v>
      </c>
      <c r="AJ58" s="451"/>
      <c r="AK58" s="451"/>
      <c r="AL58" s="451"/>
      <c r="AM58" s="451"/>
      <c r="AN58" s="461">
        <f>SUM(AF58+AH58+AJ58+AL58)</f>
        <v>26</v>
      </c>
      <c r="AO58" s="461">
        <f>SUM(AG58+AI58)</f>
        <v>2336000</v>
      </c>
      <c r="AP58" s="444">
        <f aca="true" t="shared" si="8" ref="AP58:AQ61">SUM(AN58+AD58+T58+J58)</f>
        <v>78</v>
      </c>
      <c r="AQ58" s="217">
        <f t="shared" si="8"/>
        <v>7048000</v>
      </c>
    </row>
    <row r="59" spans="1:43" ht="37.5">
      <c r="A59" s="231" t="s">
        <v>1256</v>
      </c>
      <c r="B59" s="220"/>
      <c r="C59" s="221"/>
      <c r="D59" s="452"/>
      <c r="E59" s="452"/>
      <c r="F59" s="452"/>
      <c r="G59" s="452"/>
      <c r="H59" s="452"/>
      <c r="I59" s="452"/>
      <c r="J59" s="461">
        <f t="shared" si="5"/>
        <v>0</v>
      </c>
      <c r="K59" s="461">
        <f t="shared" si="5"/>
        <v>0</v>
      </c>
      <c r="L59" s="220">
        <v>4</v>
      </c>
      <c r="M59" s="221">
        <f>'ผ07  นับยอดรวมทุกผ.'!C59</f>
        <v>0</v>
      </c>
      <c r="N59" s="452"/>
      <c r="O59" s="452"/>
      <c r="P59" s="452"/>
      <c r="Q59" s="452"/>
      <c r="R59" s="452"/>
      <c r="S59" s="452"/>
      <c r="T59" s="461">
        <f t="shared" si="6"/>
        <v>4</v>
      </c>
      <c r="U59" s="461">
        <f t="shared" si="6"/>
        <v>0</v>
      </c>
      <c r="V59" s="220">
        <v>4</v>
      </c>
      <c r="W59" s="221">
        <f>C59</f>
        <v>0</v>
      </c>
      <c r="X59" s="452"/>
      <c r="Y59" s="452"/>
      <c r="Z59" s="452"/>
      <c r="AA59" s="452"/>
      <c r="AB59" s="452"/>
      <c r="AC59" s="452"/>
      <c r="AD59" s="461">
        <f t="shared" si="7"/>
        <v>4</v>
      </c>
      <c r="AE59" s="461">
        <f t="shared" si="7"/>
        <v>0</v>
      </c>
      <c r="AF59" s="220">
        <v>4</v>
      </c>
      <c r="AG59" s="221">
        <f>C59</f>
        <v>0</v>
      </c>
      <c r="AH59" s="452"/>
      <c r="AI59" s="452"/>
      <c r="AJ59" s="452"/>
      <c r="AK59" s="452"/>
      <c r="AL59" s="452"/>
      <c r="AM59" s="452"/>
      <c r="AN59" s="461">
        <f>SUM(AF59+AH59+AJ59+AL59)</f>
        <v>4</v>
      </c>
      <c r="AO59" s="461">
        <f>SUM(AG59+AI59+AK59+AM59)</f>
        <v>0</v>
      </c>
      <c r="AP59" s="444">
        <f t="shared" si="8"/>
        <v>12</v>
      </c>
      <c r="AQ59" s="217">
        <f t="shared" si="8"/>
        <v>0</v>
      </c>
    </row>
    <row r="60" spans="1:43" ht="20.25" customHeight="1">
      <c r="A60" s="231" t="s">
        <v>1129</v>
      </c>
      <c r="B60" s="220"/>
      <c r="C60" s="221"/>
      <c r="D60" s="452"/>
      <c r="E60" s="452"/>
      <c r="F60" s="452"/>
      <c r="G60" s="452"/>
      <c r="H60" s="452"/>
      <c r="I60" s="452"/>
      <c r="J60" s="461">
        <f t="shared" si="5"/>
        <v>0</v>
      </c>
      <c r="K60" s="461">
        <f t="shared" si="5"/>
        <v>0</v>
      </c>
      <c r="L60" s="220">
        <v>7</v>
      </c>
      <c r="M60" s="221">
        <v>220000</v>
      </c>
      <c r="N60" s="452"/>
      <c r="O60" s="452"/>
      <c r="P60" s="452"/>
      <c r="Q60" s="452"/>
      <c r="R60" s="452"/>
      <c r="S60" s="452"/>
      <c r="T60" s="461">
        <f t="shared" si="6"/>
        <v>7</v>
      </c>
      <c r="U60" s="461">
        <f t="shared" si="6"/>
        <v>220000</v>
      </c>
      <c r="V60" s="220">
        <v>7</v>
      </c>
      <c r="W60" s="221">
        <v>220000</v>
      </c>
      <c r="X60" s="452"/>
      <c r="Y60" s="452"/>
      <c r="Z60" s="452"/>
      <c r="AA60" s="452"/>
      <c r="AB60" s="452"/>
      <c r="AC60" s="452"/>
      <c r="AD60" s="461">
        <f t="shared" si="7"/>
        <v>7</v>
      </c>
      <c r="AE60" s="461">
        <f t="shared" si="7"/>
        <v>220000</v>
      </c>
      <c r="AF60" s="220">
        <v>7</v>
      </c>
      <c r="AG60" s="221">
        <v>220000</v>
      </c>
      <c r="AH60" s="452"/>
      <c r="AI60" s="452"/>
      <c r="AJ60" s="452"/>
      <c r="AK60" s="452"/>
      <c r="AL60" s="452"/>
      <c r="AM60" s="452"/>
      <c r="AN60" s="461">
        <f>SUM(AF60+AH60+AJ60+AL60)</f>
        <v>7</v>
      </c>
      <c r="AO60" s="461">
        <f>SUM(AG60+AI60+AK60+AM60)</f>
        <v>220000</v>
      </c>
      <c r="AP60" s="444">
        <f t="shared" si="8"/>
        <v>21</v>
      </c>
      <c r="AQ60" s="217">
        <f t="shared" si="8"/>
        <v>660000</v>
      </c>
    </row>
    <row r="61" spans="1:43" ht="37.5">
      <c r="A61" s="231" t="s">
        <v>1130</v>
      </c>
      <c r="B61" s="220"/>
      <c r="C61" s="221"/>
      <c r="D61" s="452"/>
      <c r="E61" s="452"/>
      <c r="F61" s="452"/>
      <c r="G61" s="452"/>
      <c r="H61" s="452"/>
      <c r="I61" s="452"/>
      <c r="J61" s="461">
        <f t="shared" si="5"/>
        <v>0</v>
      </c>
      <c r="K61" s="461">
        <f t="shared" si="5"/>
        <v>0</v>
      </c>
      <c r="L61" s="220">
        <v>6</v>
      </c>
      <c r="M61" s="221">
        <v>800000</v>
      </c>
      <c r="N61" s="452"/>
      <c r="O61" s="452"/>
      <c r="P61" s="452"/>
      <c r="Q61" s="452"/>
      <c r="R61" s="452"/>
      <c r="S61" s="452"/>
      <c r="T61" s="461">
        <f t="shared" si="6"/>
        <v>6</v>
      </c>
      <c r="U61" s="461">
        <f t="shared" si="6"/>
        <v>800000</v>
      </c>
      <c r="V61" s="220">
        <v>6</v>
      </c>
      <c r="W61" s="221">
        <v>800000</v>
      </c>
      <c r="X61" s="452"/>
      <c r="Y61" s="452"/>
      <c r="Z61" s="452"/>
      <c r="AA61" s="452"/>
      <c r="AB61" s="452"/>
      <c r="AC61" s="452"/>
      <c r="AD61" s="461">
        <f t="shared" si="7"/>
        <v>6</v>
      </c>
      <c r="AE61" s="461">
        <f t="shared" si="7"/>
        <v>800000</v>
      </c>
      <c r="AF61" s="220">
        <v>6</v>
      </c>
      <c r="AG61" s="221">
        <v>800000</v>
      </c>
      <c r="AH61" s="452"/>
      <c r="AI61" s="452"/>
      <c r="AJ61" s="452"/>
      <c r="AK61" s="452"/>
      <c r="AL61" s="452"/>
      <c r="AM61" s="452"/>
      <c r="AN61" s="461">
        <f>SUM(AF61+AH61+AJ61+AL61)</f>
        <v>6</v>
      </c>
      <c r="AO61" s="461">
        <f>SUM(AG61+AI61+AK61+AM61)</f>
        <v>800000</v>
      </c>
      <c r="AP61" s="444">
        <f t="shared" si="8"/>
        <v>18</v>
      </c>
      <c r="AQ61" s="217">
        <f t="shared" si="8"/>
        <v>2400000</v>
      </c>
    </row>
    <row r="62" spans="1:43" s="186" customFormat="1" ht="20.25" thickBot="1">
      <c r="A62" s="232" t="s">
        <v>515</v>
      </c>
      <c r="B62" s="233">
        <f>SUM(B58:B61)</f>
        <v>0</v>
      </c>
      <c r="C62" s="234">
        <f>SUM(C58:C61)</f>
        <v>0</v>
      </c>
      <c r="D62" s="459"/>
      <c r="E62" s="459"/>
      <c r="F62" s="459"/>
      <c r="G62" s="459"/>
      <c r="H62" s="459"/>
      <c r="I62" s="459"/>
      <c r="J62" s="461">
        <f>SUM(J58:J61)</f>
        <v>0</v>
      </c>
      <c r="K62" s="461">
        <f>SUM(K58:K61)</f>
        <v>0</v>
      </c>
      <c r="L62" s="233">
        <f>SUM(L58:L61)</f>
        <v>41</v>
      </c>
      <c r="M62" s="234">
        <f>SUM(M58:M61)</f>
        <v>3255000</v>
      </c>
      <c r="N62" s="459"/>
      <c r="O62" s="459"/>
      <c r="P62" s="459"/>
      <c r="Q62" s="459"/>
      <c r="R62" s="459"/>
      <c r="S62" s="459"/>
      <c r="T62" s="461">
        <f>SUM(T58:T61)</f>
        <v>43</v>
      </c>
      <c r="U62" s="461">
        <f>SUM(U58:U61)</f>
        <v>3376000</v>
      </c>
      <c r="V62" s="233">
        <f>SUM(V58:V61)</f>
        <v>41</v>
      </c>
      <c r="W62" s="234">
        <f>SUM(W58:W61)</f>
        <v>3255000</v>
      </c>
      <c r="X62" s="459"/>
      <c r="Y62" s="459"/>
      <c r="Z62" s="459"/>
      <c r="AA62" s="459"/>
      <c r="AB62" s="459"/>
      <c r="AC62" s="459"/>
      <c r="AD62" s="461">
        <f>SUM(AD58:AD61)</f>
        <v>43</v>
      </c>
      <c r="AE62" s="461">
        <f>SUM(AE58:AE61)</f>
        <v>3376000</v>
      </c>
      <c r="AF62" s="233">
        <f>SUM(AF58:AF61)</f>
        <v>41</v>
      </c>
      <c r="AG62" s="234">
        <f>SUM(AG58:AG61)</f>
        <v>3235000</v>
      </c>
      <c r="AH62" s="459"/>
      <c r="AI62" s="459"/>
      <c r="AJ62" s="459"/>
      <c r="AK62" s="459"/>
      <c r="AL62" s="459"/>
      <c r="AM62" s="459"/>
      <c r="AN62" s="461">
        <f>SUM(AN58:AN61)</f>
        <v>43</v>
      </c>
      <c r="AO62" s="461">
        <f>SUM(AO58:AO61)</f>
        <v>3356000</v>
      </c>
      <c r="AP62" s="459">
        <f>SUM(AP58:AP61)</f>
        <v>129</v>
      </c>
      <c r="AQ62" s="234">
        <f>SUM(AQ58:AQ61)</f>
        <v>10108000</v>
      </c>
    </row>
    <row r="63" spans="1:43" s="186" customFormat="1" ht="21" thickBot="1" thickTop="1">
      <c r="A63" s="187" t="s">
        <v>534</v>
      </c>
      <c r="B63" s="229">
        <f>SUM(B62+B45+B41+B20+B17)</f>
        <v>0</v>
      </c>
      <c r="C63" s="237">
        <f>SUM(C62+C45+C41+C20+C17)</f>
        <v>0</v>
      </c>
      <c r="D63" s="460"/>
      <c r="E63" s="460"/>
      <c r="F63" s="460"/>
      <c r="G63" s="460"/>
      <c r="H63" s="460"/>
      <c r="I63" s="460"/>
      <c r="J63" s="462">
        <f>SUM(J62+J41+J17+J45+J20)</f>
        <v>0</v>
      </c>
      <c r="K63" s="462">
        <f>SUM(K62+K41+K17+K45+K20)</f>
        <v>0</v>
      </c>
      <c r="L63" s="229">
        <f>SUM(L62+L45+L41+L20+L17)</f>
        <v>193</v>
      </c>
      <c r="M63" s="237">
        <f>SUM(M62+M45+M41+M20+M17)</f>
        <v>37191000</v>
      </c>
      <c r="N63" s="460"/>
      <c r="O63" s="460"/>
      <c r="P63" s="460"/>
      <c r="Q63" s="460"/>
      <c r="R63" s="460"/>
      <c r="S63" s="460"/>
      <c r="T63" s="462">
        <f>SUM(T62+T41+T17+T45+T20)</f>
        <v>210</v>
      </c>
      <c r="U63" s="462">
        <f>SUM(U62+U41+U17+U45+U20)</f>
        <v>47915000</v>
      </c>
      <c r="V63" s="229">
        <f>SUM(V62+V45+V41+V20+V17)</f>
        <v>209</v>
      </c>
      <c r="W63" s="237">
        <f>SUM(W62+W45+W41+W20+W17)</f>
        <v>43251000</v>
      </c>
      <c r="X63" s="460"/>
      <c r="Y63" s="460"/>
      <c r="Z63" s="460"/>
      <c r="AA63" s="460"/>
      <c r="AB63" s="460"/>
      <c r="AC63" s="460"/>
      <c r="AD63" s="462">
        <f>SUM(AD62+AD41+AD17+AD45+AD20)</f>
        <v>228</v>
      </c>
      <c r="AE63" s="462">
        <f>SUM(AE62+AE41+AE17+AE45+AE20)</f>
        <v>60125000</v>
      </c>
      <c r="AF63" s="229">
        <f>SUM(AF62+AF45+AF41+AF20+AF17)</f>
        <v>221</v>
      </c>
      <c r="AG63" s="237">
        <f>SUM(AG62+AG45+AG41+AG20+AG17)</f>
        <v>51562000</v>
      </c>
      <c r="AH63" s="460"/>
      <c r="AI63" s="460"/>
      <c r="AJ63" s="460"/>
      <c r="AK63" s="460"/>
      <c r="AL63" s="460"/>
      <c r="AM63" s="460"/>
      <c r="AN63" s="462">
        <f>SUM(AN62+AN41+AN17+AN45+AN20)</f>
        <v>247</v>
      </c>
      <c r="AO63" s="462">
        <f>SUM(AO62+AO41+AO17+AO45+AO20)</f>
        <v>73086000</v>
      </c>
      <c r="AP63" s="464">
        <f>SUM(AN63+AD63+T63+J63)</f>
        <v>685</v>
      </c>
      <c r="AQ63" s="465">
        <f>SUM(AQ62+AQ45+AQ41+AQ20+AQ17)</f>
        <v>181126000</v>
      </c>
    </row>
    <row r="64" spans="1:43" s="399" customFormat="1" ht="20.25" thickTop="1">
      <c r="A64" s="188"/>
      <c r="B64" s="244"/>
      <c r="C64" s="246"/>
      <c r="D64" s="245"/>
      <c r="E64" s="245"/>
      <c r="F64" s="245"/>
      <c r="G64" s="245"/>
      <c r="H64" s="245"/>
      <c r="I64" s="245"/>
      <c r="J64" s="245"/>
      <c r="K64" s="245"/>
      <c r="L64" s="244"/>
      <c r="M64" s="246"/>
      <c r="N64" s="245"/>
      <c r="O64" s="245"/>
      <c r="P64" s="245"/>
      <c r="Q64" s="245"/>
      <c r="R64" s="245"/>
      <c r="S64" s="245"/>
      <c r="T64" s="245"/>
      <c r="U64" s="245"/>
      <c r="V64" s="244"/>
      <c r="W64" s="246"/>
      <c r="X64" s="245"/>
      <c r="Y64" s="245"/>
      <c r="Z64" s="245"/>
      <c r="AA64" s="245"/>
      <c r="AB64" s="245"/>
      <c r="AC64" s="245"/>
      <c r="AD64" s="245"/>
      <c r="AE64" s="245"/>
      <c r="AF64" s="244"/>
      <c r="AG64" s="246"/>
      <c r="AH64" s="245"/>
      <c r="AI64" s="245"/>
      <c r="AJ64" s="245"/>
      <c r="AK64" s="245"/>
      <c r="AL64" s="245"/>
      <c r="AM64" s="245"/>
      <c r="AN64" s="245"/>
      <c r="AO64" s="245"/>
      <c r="AP64" s="244"/>
      <c r="AQ64" s="396"/>
    </row>
    <row r="65" spans="1:43" s="399" customFormat="1" ht="19.5">
      <c r="A65" s="188"/>
      <c r="B65" s="244"/>
      <c r="C65" s="246"/>
      <c r="D65" s="245"/>
      <c r="E65" s="245"/>
      <c r="F65" s="245"/>
      <c r="G65" s="245"/>
      <c r="H65" s="245"/>
      <c r="I65" s="245"/>
      <c r="J65" s="245"/>
      <c r="K65" s="245"/>
      <c r="L65" s="244"/>
      <c r="M65" s="246"/>
      <c r="N65" s="245"/>
      <c r="O65" s="245"/>
      <c r="P65" s="245"/>
      <c r="Q65" s="245"/>
      <c r="R65" s="245"/>
      <c r="S65" s="245"/>
      <c r="T65" s="245"/>
      <c r="U65" s="245"/>
      <c r="V65" s="244"/>
      <c r="W65" s="246"/>
      <c r="X65" s="245"/>
      <c r="Y65" s="245"/>
      <c r="Z65" s="245"/>
      <c r="AA65" s="245"/>
      <c r="AB65" s="245"/>
      <c r="AC65" s="245"/>
      <c r="AD65" s="245"/>
      <c r="AE65" s="245"/>
      <c r="AF65" s="244"/>
      <c r="AG65" s="246"/>
      <c r="AH65" s="245"/>
      <c r="AI65" s="245"/>
      <c r="AJ65" s="245"/>
      <c r="AK65" s="245"/>
      <c r="AL65" s="245"/>
      <c r="AM65" s="245"/>
      <c r="AN65" s="245"/>
      <c r="AO65" s="245"/>
      <c r="AP65" s="244"/>
      <c r="AQ65" s="396"/>
    </row>
    <row r="66" spans="1:43" s="399" customFormat="1" ht="19.5">
      <c r="A66" s="188"/>
      <c r="B66" s="244"/>
      <c r="C66" s="246"/>
      <c r="D66" s="245"/>
      <c r="E66" s="245"/>
      <c r="F66" s="245"/>
      <c r="G66" s="245"/>
      <c r="H66" s="245"/>
      <c r="I66" s="245"/>
      <c r="J66" s="245"/>
      <c r="K66" s="245"/>
      <c r="L66" s="244"/>
      <c r="M66" s="246"/>
      <c r="N66" s="245"/>
      <c r="O66" s="245"/>
      <c r="P66" s="245"/>
      <c r="Q66" s="245"/>
      <c r="R66" s="245"/>
      <c r="S66" s="245"/>
      <c r="T66" s="245"/>
      <c r="U66" s="245"/>
      <c r="V66" s="244"/>
      <c r="W66" s="246"/>
      <c r="X66" s="245"/>
      <c r="Y66" s="245"/>
      <c r="Z66" s="245"/>
      <c r="AA66" s="245"/>
      <c r="AB66" s="245"/>
      <c r="AC66" s="245"/>
      <c r="AD66" s="245"/>
      <c r="AE66" s="245"/>
      <c r="AF66" s="244"/>
      <c r="AG66" s="246"/>
      <c r="AH66" s="245"/>
      <c r="AI66" s="245"/>
      <c r="AJ66" s="245"/>
      <c r="AK66" s="245"/>
      <c r="AL66" s="245"/>
      <c r="AM66" s="245"/>
      <c r="AN66" s="245"/>
      <c r="AO66" s="245"/>
      <c r="AP66" s="244"/>
      <c r="AQ66" s="396"/>
    </row>
    <row r="67" spans="1:43" s="399" customFormat="1" ht="19.5">
      <c r="A67" s="188"/>
      <c r="B67" s="244"/>
      <c r="C67" s="246"/>
      <c r="D67" s="245"/>
      <c r="E67" s="245"/>
      <c r="F67" s="245"/>
      <c r="G67" s="245"/>
      <c r="H67" s="245"/>
      <c r="I67" s="245"/>
      <c r="J67" s="245"/>
      <c r="K67" s="245"/>
      <c r="L67" s="244"/>
      <c r="M67" s="246"/>
      <c r="N67" s="245"/>
      <c r="O67" s="245"/>
      <c r="P67" s="245"/>
      <c r="Q67" s="245"/>
      <c r="R67" s="245"/>
      <c r="S67" s="245"/>
      <c r="T67" s="245"/>
      <c r="U67" s="245"/>
      <c r="V67" s="244"/>
      <c r="W67" s="246"/>
      <c r="X67" s="245"/>
      <c r="Y67" s="245"/>
      <c r="Z67" s="245"/>
      <c r="AA67" s="245"/>
      <c r="AB67" s="245"/>
      <c r="AC67" s="245"/>
      <c r="AD67" s="245"/>
      <c r="AE67" s="245"/>
      <c r="AF67" s="244"/>
      <c r="AG67" s="246"/>
      <c r="AH67" s="245"/>
      <c r="AI67" s="245"/>
      <c r="AJ67" s="245"/>
      <c r="AK67" s="245"/>
      <c r="AL67" s="245"/>
      <c r="AM67" s="245"/>
      <c r="AN67" s="245"/>
      <c r="AO67" s="245"/>
      <c r="AP67" s="244"/>
      <c r="AQ67" s="396"/>
    </row>
    <row r="68" spans="1:43" s="399" customFormat="1" ht="19.5">
      <c r="A68" s="188"/>
      <c r="B68" s="244"/>
      <c r="C68" s="246"/>
      <c r="D68" s="245"/>
      <c r="E68" s="245"/>
      <c r="F68" s="245"/>
      <c r="G68" s="245"/>
      <c r="H68" s="245"/>
      <c r="I68" s="245"/>
      <c r="J68" s="245"/>
      <c r="K68" s="245"/>
      <c r="L68" s="244"/>
      <c r="M68" s="246"/>
      <c r="N68" s="245"/>
      <c r="O68" s="245"/>
      <c r="P68" s="245"/>
      <c r="Q68" s="245"/>
      <c r="R68" s="245"/>
      <c r="S68" s="245"/>
      <c r="T68" s="245"/>
      <c r="U68" s="245"/>
      <c r="V68" s="244"/>
      <c r="W68" s="246"/>
      <c r="X68" s="245"/>
      <c r="Y68" s="245"/>
      <c r="Z68" s="245"/>
      <c r="AA68" s="245"/>
      <c r="AB68" s="245"/>
      <c r="AC68" s="245"/>
      <c r="AD68" s="245"/>
      <c r="AE68" s="245"/>
      <c r="AF68" s="244"/>
      <c r="AG68" s="246"/>
      <c r="AH68" s="245"/>
      <c r="AI68" s="245"/>
      <c r="AJ68" s="245"/>
      <c r="AK68" s="245"/>
      <c r="AL68" s="245"/>
      <c r="AM68" s="245"/>
      <c r="AN68" s="245"/>
      <c r="AO68" s="245"/>
      <c r="AP68" s="244"/>
      <c r="AQ68" s="396"/>
    </row>
    <row r="69" spans="1:43" s="399" customFormat="1" ht="19.5">
      <c r="A69" s="188"/>
      <c r="B69" s="244"/>
      <c r="C69" s="246"/>
      <c r="D69" s="245"/>
      <c r="E69" s="245"/>
      <c r="F69" s="245"/>
      <c r="G69" s="245"/>
      <c r="H69" s="245"/>
      <c r="I69" s="245"/>
      <c r="J69" s="245"/>
      <c r="K69" s="245"/>
      <c r="L69" s="244"/>
      <c r="M69" s="246"/>
      <c r="N69" s="245"/>
      <c r="O69" s="245"/>
      <c r="P69" s="245"/>
      <c r="Q69" s="245"/>
      <c r="R69" s="245"/>
      <c r="S69" s="245"/>
      <c r="T69" s="245"/>
      <c r="U69" s="245"/>
      <c r="V69" s="244"/>
      <c r="W69" s="246"/>
      <c r="X69" s="245"/>
      <c r="Y69" s="245"/>
      <c r="Z69" s="245"/>
      <c r="AA69" s="245"/>
      <c r="AB69" s="245"/>
      <c r="AC69" s="245"/>
      <c r="AD69" s="245"/>
      <c r="AE69" s="245"/>
      <c r="AF69" s="244"/>
      <c r="AG69" s="246"/>
      <c r="AH69" s="245"/>
      <c r="AI69" s="245"/>
      <c r="AJ69" s="245"/>
      <c r="AK69" s="245"/>
      <c r="AL69" s="245"/>
      <c r="AM69" s="245"/>
      <c r="AN69" s="245"/>
      <c r="AO69" s="245"/>
      <c r="AP69" s="244"/>
      <c r="AQ69" s="396"/>
    </row>
    <row r="70" spans="1:43" s="399" customFormat="1" ht="19.5">
      <c r="A70" s="188"/>
      <c r="B70" s="244"/>
      <c r="C70" s="246"/>
      <c r="D70" s="245"/>
      <c r="E70" s="245"/>
      <c r="F70" s="245"/>
      <c r="G70" s="245"/>
      <c r="H70" s="245"/>
      <c r="I70" s="245"/>
      <c r="J70" s="245"/>
      <c r="K70" s="245"/>
      <c r="L70" s="244"/>
      <c r="M70" s="246"/>
      <c r="N70" s="245"/>
      <c r="O70" s="245"/>
      <c r="P70" s="245"/>
      <c r="Q70" s="245"/>
      <c r="R70" s="245"/>
      <c r="S70" s="245"/>
      <c r="T70" s="245"/>
      <c r="U70" s="245"/>
      <c r="V70" s="244"/>
      <c r="W70" s="246"/>
      <c r="X70" s="245"/>
      <c r="Y70" s="245"/>
      <c r="Z70" s="245"/>
      <c r="AA70" s="245"/>
      <c r="AB70" s="245"/>
      <c r="AC70" s="245"/>
      <c r="AD70" s="245"/>
      <c r="AE70" s="245"/>
      <c r="AF70" s="244"/>
      <c r="AG70" s="246"/>
      <c r="AH70" s="245"/>
      <c r="AI70" s="245"/>
      <c r="AJ70" s="245"/>
      <c r="AK70" s="245"/>
      <c r="AL70" s="245"/>
      <c r="AM70" s="245"/>
      <c r="AN70" s="245"/>
      <c r="AO70" s="245"/>
      <c r="AP70" s="244"/>
      <c r="AQ70" s="396"/>
    </row>
    <row r="71" spans="1:43" s="399" customFormat="1" ht="19.5">
      <c r="A71" s="188"/>
      <c r="B71" s="244"/>
      <c r="C71" s="246"/>
      <c r="D71" s="245"/>
      <c r="E71" s="245"/>
      <c r="F71" s="245"/>
      <c r="G71" s="245"/>
      <c r="H71" s="245"/>
      <c r="I71" s="245"/>
      <c r="J71" s="245"/>
      <c r="K71" s="245"/>
      <c r="L71" s="244"/>
      <c r="M71" s="246"/>
      <c r="N71" s="245"/>
      <c r="O71" s="245"/>
      <c r="P71" s="245"/>
      <c r="Q71" s="245"/>
      <c r="R71" s="245"/>
      <c r="S71" s="245"/>
      <c r="T71" s="245"/>
      <c r="U71" s="245"/>
      <c r="V71" s="244"/>
      <c r="W71" s="246"/>
      <c r="X71" s="245"/>
      <c r="Y71" s="245"/>
      <c r="Z71" s="245"/>
      <c r="AA71" s="245"/>
      <c r="AB71" s="245"/>
      <c r="AC71" s="245"/>
      <c r="AD71" s="245"/>
      <c r="AE71" s="245"/>
      <c r="AF71" s="244"/>
      <c r="AG71" s="246"/>
      <c r="AH71" s="245"/>
      <c r="AI71" s="245"/>
      <c r="AJ71" s="245"/>
      <c r="AK71" s="245"/>
      <c r="AL71" s="245"/>
      <c r="AM71" s="245"/>
      <c r="AN71" s="245"/>
      <c r="AO71" s="245"/>
      <c r="AP71" s="244"/>
      <c r="AQ71" s="396"/>
    </row>
    <row r="72" spans="1:43" s="399" customFormat="1" ht="19.5">
      <c r="A72" s="188"/>
      <c r="B72" s="244"/>
      <c r="C72" s="246"/>
      <c r="D72" s="245"/>
      <c r="E72" s="245"/>
      <c r="F72" s="245"/>
      <c r="G72" s="245"/>
      <c r="H72" s="245"/>
      <c r="I72" s="245"/>
      <c r="J72" s="245"/>
      <c r="K72" s="245"/>
      <c r="L72" s="244"/>
      <c r="M72" s="246"/>
      <c r="N72" s="245"/>
      <c r="O72" s="245"/>
      <c r="P72" s="245"/>
      <c r="Q72" s="245"/>
      <c r="R72" s="245"/>
      <c r="S72" s="245"/>
      <c r="T72" s="245"/>
      <c r="U72" s="245"/>
      <c r="V72" s="244"/>
      <c r="W72" s="246"/>
      <c r="X72" s="245"/>
      <c r="Y72" s="245"/>
      <c r="Z72" s="245"/>
      <c r="AA72" s="245"/>
      <c r="AB72" s="245"/>
      <c r="AC72" s="245"/>
      <c r="AD72" s="245"/>
      <c r="AE72" s="245"/>
      <c r="AF72" s="244"/>
      <c r="AG72" s="246"/>
      <c r="AH72" s="245"/>
      <c r="AI72" s="245"/>
      <c r="AJ72" s="245"/>
      <c r="AK72" s="245"/>
      <c r="AL72" s="245"/>
      <c r="AM72" s="245"/>
      <c r="AN72" s="245"/>
      <c r="AO72" s="245"/>
      <c r="AP72" s="244"/>
      <c r="AQ72" s="396"/>
    </row>
    <row r="73" spans="3:43" ht="20.25">
      <c r="C73" s="193"/>
      <c r="D73" s="192"/>
      <c r="E73" s="192"/>
      <c r="F73" s="192"/>
      <c r="G73" s="192"/>
      <c r="H73" s="192"/>
      <c r="I73" s="192"/>
      <c r="J73" s="192"/>
      <c r="K73" s="192"/>
      <c r="M73" s="193"/>
      <c r="N73" s="192"/>
      <c r="O73" s="192"/>
      <c r="P73" s="192"/>
      <c r="Q73" s="192"/>
      <c r="R73" s="192"/>
      <c r="S73" s="192"/>
      <c r="T73" s="192"/>
      <c r="U73" s="192"/>
      <c r="X73" s="192"/>
      <c r="Y73" s="192"/>
      <c r="Z73" s="192"/>
      <c r="AA73" s="192"/>
      <c r="AB73" s="192"/>
      <c r="AC73" s="192"/>
      <c r="AD73" s="192"/>
      <c r="AE73" s="192"/>
      <c r="AH73" s="192"/>
      <c r="AI73" s="192"/>
      <c r="AJ73" s="192"/>
      <c r="AK73" s="192"/>
      <c r="AL73" s="192"/>
      <c r="AM73" s="192"/>
      <c r="AN73" s="192"/>
      <c r="AO73" s="192"/>
      <c r="AQ73" s="194"/>
    </row>
    <row r="74" spans="3:43" ht="20.25">
      <c r="C74" s="193"/>
      <c r="D74" s="192"/>
      <c r="E74" s="192"/>
      <c r="F74" s="192"/>
      <c r="G74" s="192"/>
      <c r="H74" s="192"/>
      <c r="I74" s="192"/>
      <c r="J74" s="192"/>
      <c r="K74" s="192"/>
      <c r="M74" s="193"/>
      <c r="N74" s="192"/>
      <c r="O74" s="192"/>
      <c r="P74" s="192"/>
      <c r="Q74" s="192"/>
      <c r="R74" s="192"/>
      <c r="S74" s="192"/>
      <c r="T74" s="192"/>
      <c r="U74" s="192"/>
      <c r="X74" s="192"/>
      <c r="Y74" s="192"/>
      <c r="Z74" s="192"/>
      <c r="AA74" s="192"/>
      <c r="AB74" s="192"/>
      <c r="AC74" s="192"/>
      <c r="AD74" s="192"/>
      <c r="AE74" s="192"/>
      <c r="AH74" s="192"/>
      <c r="AI74" s="192"/>
      <c r="AJ74" s="192"/>
      <c r="AK74" s="192"/>
      <c r="AL74" s="192"/>
      <c r="AM74" s="192"/>
      <c r="AN74" s="192"/>
      <c r="AO74" s="192"/>
      <c r="AQ74" s="194"/>
    </row>
    <row r="75" spans="3:43" ht="20.25">
      <c r="C75" s="193"/>
      <c r="D75" s="192"/>
      <c r="E75" s="192"/>
      <c r="F75" s="192"/>
      <c r="G75" s="192"/>
      <c r="H75" s="192"/>
      <c r="I75" s="192"/>
      <c r="J75" s="192"/>
      <c r="K75" s="192"/>
      <c r="M75" s="193"/>
      <c r="N75" s="192"/>
      <c r="O75" s="192"/>
      <c r="P75" s="192"/>
      <c r="Q75" s="192"/>
      <c r="R75" s="192"/>
      <c r="S75" s="192"/>
      <c r="T75" s="192"/>
      <c r="U75" s="192"/>
      <c r="X75" s="192"/>
      <c r="Y75" s="192"/>
      <c r="Z75" s="192"/>
      <c r="AA75" s="192"/>
      <c r="AB75" s="192"/>
      <c r="AC75" s="192"/>
      <c r="AD75" s="192"/>
      <c r="AE75" s="192"/>
      <c r="AH75" s="192"/>
      <c r="AI75" s="192"/>
      <c r="AJ75" s="192"/>
      <c r="AK75" s="192"/>
      <c r="AL75" s="192"/>
      <c r="AM75" s="192"/>
      <c r="AN75" s="192"/>
      <c r="AO75" s="192"/>
      <c r="AQ75" s="194"/>
    </row>
    <row r="76" spans="3:43" ht="20.25">
      <c r="C76" s="193"/>
      <c r="D76" s="192"/>
      <c r="E76" s="192"/>
      <c r="F76" s="192"/>
      <c r="G76" s="192"/>
      <c r="H76" s="192"/>
      <c r="I76" s="192"/>
      <c r="J76" s="192"/>
      <c r="K76" s="192"/>
      <c r="M76" s="193"/>
      <c r="N76" s="192"/>
      <c r="O76" s="192"/>
      <c r="P76" s="192"/>
      <c r="Q76" s="192"/>
      <c r="R76" s="192"/>
      <c r="S76" s="192"/>
      <c r="T76" s="192"/>
      <c r="U76" s="192"/>
      <c r="X76" s="192"/>
      <c r="Y76" s="192"/>
      <c r="Z76" s="192"/>
      <c r="AA76" s="192"/>
      <c r="AB76" s="192"/>
      <c r="AC76" s="192"/>
      <c r="AD76" s="192"/>
      <c r="AE76" s="192"/>
      <c r="AH76" s="192"/>
      <c r="AI76" s="192"/>
      <c r="AJ76" s="192"/>
      <c r="AK76" s="192"/>
      <c r="AL76" s="192"/>
      <c r="AM76" s="192"/>
      <c r="AN76" s="192"/>
      <c r="AO76" s="192"/>
      <c r="AQ76" s="194"/>
    </row>
    <row r="77" spans="3:43" ht="20.25">
      <c r="C77" s="193"/>
      <c r="D77" s="192"/>
      <c r="E77" s="192"/>
      <c r="F77" s="192"/>
      <c r="G77" s="192"/>
      <c r="H77" s="192"/>
      <c r="I77" s="192"/>
      <c r="J77" s="192"/>
      <c r="K77" s="192"/>
      <c r="L77" s="192"/>
      <c r="M77" s="193"/>
      <c r="N77" s="192"/>
      <c r="O77" s="192"/>
      <c r="P77" s="192"/>
      <c r="Q77" s="192"/>
      <c r="R77" s="192"/>
      <c r="S77" s="192"/>
      <c r="T77" s="192"/>
      <c r="U77" s="192"/>
      <c r="X77" s="192"/>
      <c r="Y77" s="192"/>
      <c r="Z77" s="192"/>
      <c r="AA77" s="192"/>
      <c r="AB77" s="192"/>
      <c r="AC77" s="192"/>
      <c r="AD77" s="192"/>
      <c r="AE77" s="192"/>
      <c r="AH77" s="192"/>
      <c r="AI77" s="192"/>
      <c r="AJ77" s="192"/>
      <c r="AK77" s="192"/>
      <c r="AL77" s="192"/>
      <c r="AM77" s="192"/>
      <c r="AN77" s="192"/>
      <c r="AO77" s="192"/>
      <c r="AQ77" s="193"/>
    </row>
    <row r="78" spans="3:43" ht="20.25">
      <c r="C78" s="194"/>
      <c r="D78" s="206"/>
      <c r="E78" s="206"/>
      <c r="F78" s="206"/>
      <c r="G78" s="206"/>
      <c r="H78" s="206"/>
      <c r="I78" s="206"/>
      <c r="J78" s="206"/>
      <c r="K78" s="206"/>
      <c r="M78" s="194"/>
      <c r="N78" s="206"/>
      <c r="O78" s="206"/>
      <c r="P78" s="206"/>
      <c r="Q78" s="206"/>
      <c r="R78" s="206"/>
      <c r="S78" s="206"/>
      <c r="T78" s="206"/>
      <c r="U78" s="206"/>
      <c r="X78" s="206"/>
      <c r="Y78" s="206"/>
      <c r="Z78" s="206"/>
      <c r="AA78" s="206"/>
      <c r="AB78" s="206"/>
      <c r="AC78" s="206"/>
      <c r="AD78" s="206"/>
      <c r="AE78" s="206"/>
      <c r="AH78" s="206"/>
      <c r="AI78" s="206"/>
      <c r="AJ78" s="206"/>
      <c r="AK78" s="206"/>
      <c r="AL78" s="206"/>
      <c r="AM78" s="206"/>
      <c r="AN78" s="206"/>
      <c r="AO78" s="206"/>
      <c r="AQ78" s="194"/>
    </row>
  </sheetData>
  <sheetProtection/>
  <mergeCells count="60">
    <mergeCell ref="A2:AQ2"/>
    <mergeCell ref="A6:AQ6"/>
    <mergeCell ref="A7:AQ7"/>
    <mergeCell ref="A8:AQ8"/>
    <mergeCell ref="A9:AQ9"/>
    <mergeCell ref="A11:A13"/>
    <mergeCell ref="B11:C11"/>
    <mergeCell ref="L11:M11"/>
    <mergeCell ref="V11:W11"/>
    <mergeCell ref="AF11:AG11"/>
    <mergeCell ref="AP30:AQ30"/>
    <mergeCell ref="B31:B32"/>
    <mergeCell ref="L31:L32"/>
    <mergeCell ref="V31:V32"/>
    <mergeCell ref="AP11:AQ11"/>
    <mergeCell ref="B12:B13"/>
    <mergeCell ref="L12:L13"/>
    <mergeCell ref="V12:V13"/>
    <mergeCell ref="AF12:AF13"/>
    <mergeCell ref="AP12:AP13"/>
    <mergeCell ref="V54:W54"/>
    <mergeCell ref="AF54:AG54"/>
    <mergeCell ref="AP54:AQ54"/>
    <mergeCell ref="B55:B56"/>
    <mergeCell ref="A25:AQ25"/>
    <mergeCell ref="A30:A32"/>
    <mergeCell ref="B30:C30"/>
    <mergeCell ref="L30:M30"/>
    <mergeCell ref="V30:W30"/>
    <mergeCell ref="AF30:AG30"/>
    <mergeCell ref="AF55:AF56"/>
    <mergeCell ref="AP55:AP56"/>
    <mergeCell ref="AH10:AI10"/>
    <mergeCell ref="R10:S10"/>
    <mergeCell ref="AB10:AC10"/>
    <mergeCell ref="AL10:AM10"/>
    <mergeCell ref="Z10:AA10"/>
    <mergeCell ref="AJ10:AK10"/>
    <mergeCell ref="AF31:AF32"/>
    <mergeCell ref="AP31:AP32"/>
    <mergeCell ref="X10:Y10"/>
    <mergeCell ref="F10:G10"/>
    <mergeCell ref="H10:I10"/>
    <mergeCell ref="P10:Q10"/>
    <mergeCell ref="L55:L56"/>
    <mergeCell ref="V55:V56"/>
    <mergeCell ref="A49:AQ49"/>
    <mergeCell ref="A54:A56"/>
    <mergeCell ref="B54:C54"/>
    <mergeCell ref="L54:M54"/>
    <mergeCell ref="J10:K10"/>
    <mergeCell ref="T10:U10"/>
    <mergeCell ref="AD10:AE10"/>
    <mergeCell ref="AN10:AO10"/>
    <mergeCell ref="B10:C10"/>
    <mergeCell ref="L10:M10"/>
    <mergeCell ref="V10:W10"/>
    <mergeCell ref="AF10:AG10"/>
    <mergeCell ref="D10:E10"/>
    <mergeCell ref="N10:O10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K39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5"/>
  <cols>
    <col min="1" max="1" width="3.8515625" style="3" customWidth="1"/>
    <col min="2" max="2" width="20.421875" style="3" customWidth="1"/>
    <col min="3" max="3" width="18.421875" style="3" customWidth="1"/>
    <col min="4" max="4" width="17.421875" style="3" customWidth="1"/>
    <col min="5" max="6" width="10.00390625" style="3" customWidth="1"/>
    <col min="7" max="7" width="9.421875" style="3" customWidth="1"/>
    <col min="8" max="8" width="9.7109375" style="3" customWidth="1"/>
    <col min="9" max="9" width="8.7109375" style="3" customWidth="1"/>
    <col min="10" max="10" width="16.7109375" style="3" customWidth="1"/>
    <col min="11" max="11" width="9.140625" style="3" customWidth="1"/>
    <col min="12" max="16384" width="9.00390625" style="3" customWidth="1"/>
  </cols>
  <sheetData>
    <row r="1" spans="1:11" ht="18.75">
      <c r="A1" s="22"/>
      <c r="B1" s="22"/>
      <c r="C1" s="22"/>
      <c r="D1" s="25"/>
      <c r="E1" s="21"/>
      <c r="F1" s="21"/>
      <c r="G1" s="21"/>
      <c r="H1" s="21"/>
      <c r="I1" s="21"/>
      <c r="J1" s="419" t="s">
        <v>785</v>
      </c>
      <c r="K1" s="62"/>
    </row>
    <row r="2" spans="1:11" ht="18.75">
      <c r="A2" s="647" t="s">
        <v>361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</row>
    <row r="3" spans="1:11" ht="18.75">
      <c r="A3" s="647" t="s">
        <v>780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362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s="73" customFormat="1" ht="18.75">
      <c r="A5" s="648" t="s">
        <v>1241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</row>
    <row r="6" spans="1:11" s="73" customFormat="1" ht="18.75">
      <c r="A6" s="648" t="s">
        <v>1081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103" customFormat="1" ht="18.75">
      <c r="A7" s="2" t="s">
        <v>1101</v>
      </c>
      <c r="D7" s="104"/>
      <c r="E7" s="104"/>
      <c r="F7" s="104"/>
      <c r="G7" s="104"/>
      <c r="H7" s="104"/>
      <c r="I7" s="104"/>
      <c r="J7" s="104"/>
      <c r="K7" s="169"/>
    </row>
    <row r="8" spans="1:11" s="103" customFormat="1" ht="18.75">
      <c r="A8" s="175" t="s">
        <v>926</v>
      </c>
      <c r="K8" s="132"/>
    </row>
    <row r="9" spans="1:11" s="103" customFormat="1" ht="18.75">
      <c r="A9" s="610" t="s">
        <v>0</v>
      </c>
      <c r="B9" s="610" t="s">
        <v>1</v>
      </c>
      <c r="C9" s="610" t="s">
        <v>2</v>
      </c>
      <c r="D9" s="107" t="s">
        <v>3</v>
      </c>
      <c r="E9" s="628" t="s">
        <v>4</v>
      </c>
      <c r="F9" s="629"/>
      <c r="G9" s="629"/>
      <c r="H9" s="630"/>
      <c r="I9" s="107" t="s">
        <v>363</v>
      </c>
      <c r="J9" s="108" t="s">
        <v>5</v>
      </c>
      <c r="K9" s="644" t="s">
        <v>728</v>
      </c>
    </row>
    <row r="10" spans="1:11" s="103" customFormat="1" ht="18.75">
      <c r="A10" s="611"/>
      <c r="B10" s="611"/>
      <c r="C10" s="611"/>
      <c r="D10" s="110" t="s">
        <v>6</v>
      </c>
      <c r="E10" s="111">
        <v>2561</v>
      </c>
      <c r="F10" s="107">
        <v>2562</v>
      </c>
      <c r="G10" s="112">
        <v>2563</v>
      </c>
      <c r="H10" s="112">
        <v>2564</v>
      </c>
      <c r="I10" s="110" t="s">
        <v>364</v>
      </c>
      <c r="J10" s="113" t="s">
        <v>7</v>
      </c>
      <c r="K10" s="645"/>
    </row>
    <row r="11" spans="1:11" s="103" customFormat="1" ht="18.75">
      <c r="A11" s="621"/>
      <c r="B11" s="621"/>
      <c r="C11" s="621"/>
      <c r="D11" s="114"/>
      <c r="E11" s="115" t="s">
        <v>8</v>
      </c>
      <c r="F11" s="117" t="s">
        <v>8</v>
      </c>
      <c r="G11" s="116" t="s">
        <v>8</v>
      </c>
      <c r="H11" s="116" t="s">
        <v>8</v>
      </c>
      <c r="I11" s="117"/>
      <c r="J11" s="118"/>
      <c r="K11" s="646"/>
    </row>
    <row r="12" spans="1:11" s="22" customFormat="1" ht="18.75">
      <c r="A12" s="165">
        <v>1</v>
      </c>
      <c r="B12" s="63" t="s">
        <v>900</v>
      </c>
      <c r="C12" s="15" t="s">
        <v>35</v>
      </c>
      <c r="D12" s="54" t="s">
        <v>22</v>
      </c>
      <c r="E12" s="142">
        <v>50000</v>
      </c>
      <c r="F12" s="59">
        <v>50000</v>
      </c>
      <c r="G12" s="17">
        <v>50000</v>
      </c>
      <c r="H12" s="17">
        <v>50000</v>
      </c>
      <c r="I12" s="17" t="s">
        <v>1243</v>
      </c>
      <c r="J12" s="165" t="s">
        <v>186</v>
      </c>
      <c r="K12" s="165" t="s">
        <v>14</v>
      </c>
    </row>
    <row r="13" spans="1:11" s="22" customFormat="1" ht="18.75">
      <c r="A13" s="167"/>
      <c r="B13" s="14" t="s">
        <v>901</v>
      </c>
      <c r="C13" s="12" t="s">
        <v>36</v>
      </c>
      <c r="D13" s="26"/>
      <c r="E13" s="90"/>
      <c r="F13" s="14"/>
      <c r="G13" s="12"/>
      <c r="H13" s="12"/>
      <c r="I13" s="12" t="s">
        <v>397</v>
      </c>
      <c r="J13" s="431" t="s">
        <v>187</v>
      </c>
      <c r="K13" s="12"/>
    </row>
    <row r="14" spans="1:11" ht="18.75">
      <c r="A14" s="166">
        <v>2</v>
      </c>
      <c r="B14" s="3" t="s">
        <v>906</v>
      </c>
      <c r="C14" s="19" t="s">
        <v>178</v>
      </c>
      <c r="D14" s="333" t="s">
        <v>125</v>
      </c>
      <c r="E14" s="20">
        <v>50000</v>
      </c>
      <c r="F14" s="21">
        <v>50000</v>
      </c>
      <c r="G14" s="20">
        <v>50000</v>
      </c>
      <c r="H14" s="20">
        <v>50000</v>
      </c>
      <c r="I14" s="20" t="s">
        <v>447</v>
      </c>
      <c r="J14" s="22" t="s">
        <v>107</v>
      </c>
      <c r="K14" s="166" t="s">
        <v>14</v>
      </c>
    </row>
    <row r="15" spans="1:11" ht="18.75">
      <c r="A15" s="166"/>
      <c r="B15" s="3" t="s">
        <v>907</v>
      </c>
      <c r="C15" s="19" t="s">
        <v>725</v>
      </c>
      <c r="D15" s="173"/>
      <c r="E15" s="20"/>
      <c r="F15" s="21"/>
      <c r="G15" s="20"/>
      <c r="H15" s="20"/>
      <c r="I15" s="20" t="s">
        <v>456</v>
      </c>
      <c r="J15" s="3" t="s">
        <v>180</v>
      </c>
      <c r="K15" s="19"/>
    </row>
    <row r="16" spans="1:11" ht="18.75">
      <c r="A16" s="167"/>
      <c r="B16" s="14"/>
      <c r="C16" s="12" t="s">
        <v>179</v>
      </c>
      <c r="D16" s="174"/>
      <c r="E16" s="51"/>
      <c r="F16" s="50"/>
      <c r="G16" s="51"/>
      <c r="H16" s="51"/>
      <c r="I16" s="51" t="s">
        <v>457</v>
      </c>
      <c r="J16" s="14" t="s">
        <v>181</v>
      </c>
      <c r="K16" s="167"/>
    </row>
    <row r="17" spans="1:11" ht="18.75">
      <c r="A17" s="152">
        <v>3</v>
      </c>
      <c r="B17" s="15" t="s">
        <v>876</v>
      </c>
      <c r="C17" s="15" t="s">
        <v>150</v>
      </c>
      <c r="D17" s="152" t="s">
        <v>151</v>
      </c>
      <c r="E17" s="17">
        <v>100000</v>
      </c>
      <c r="F17" s="306">
        <v>100000</v>
      </c>
      <c r="G17" s="17">
        <v>100000</v>
      </c>
      <c r="H17" s="17">
        <v>100000</v>
      </c>
      <c r="I17" s="17" t="s">
        <v>365</v>
      </c>
      <c r="J17" s="15" t="s">
        <v>121</v>
      </c>
      <c r="K17" s="152" t="s">
        <v>14</v>
      </c>
    </row>
    <row r="18" spans="1:11" ht="18.75">
      <c r="A18" s="19"/>
      <c r="B18" s="19" t="s">
        <v>877</v>
      </c>
      <c r="C18" s="19"/>
      <c r="D18" s="153"/>
      <c r="E18" s="19"/>
      <c r="F18" s="23"/>
      <c r="G18" s="19"/>
      <c r="H18" s="19"/>
      <c r="I18" s="19" t="s">
        <v>1244</v>
      </c>
      <c r="J18" s="19" t="s">
        <v>149</v>
      </c>
      <c r="K18" s="19"/>
    </row>
    <row r="19" spans="1:11" ht="18.75">
      <c r="A19" s="152">
        <v>4</v>
      </c>
      <c r="B19" s="63" t="s">
        <v>878</v>
      </c>
      <c r="C19" s="15" t="s">
        <v>251</v>
      </c>
      <c r="D19" s="54" t="s">
        <v>169</v>
      </c>
      <c r="E19" s="142">
        <v>100000</v>
      </c>
      <c r="F19" s="339">
        <v>100000</v>
      </c>
      <c r="G19" s="142">
        <v>100000</v>
      </c>
      <c r="H19" s="142">
        <v>100000</v>
      </c>
      <c r="I19" s="17" t="s">
        <v>365</v>
      </c>
      <c r="J19" s="45" t="s">
        <v>107</v>
      </c>
      <c r="K19" s="152" t="s">
        <v>14</v>
      </c>
    </row>
    <row r="20" spans="1:11" ht="18.75">
      <c r="A20" s="153"/>
      <c r="B20" s="22" t="s">
        <v>879</v>
      </c>
      <c r="C20" s="39" t="s">
        <v>252</v>
      </c>
      <c r="D20" s="94" t="s">
        <v>503</v>
      </c>
      <c r="E20" s="35"/>
      <c r="F20" s="22"/>
      <c r="G20" s="19"/>
      <c r="H20" s="19"/>
      <c r="I20" s="19" t="s">
        <v>443</v>
      </c>
      <c r="J20" s="22" t="s">
        <v>170</v>
      </c>
      <c r="K20" s="153"/>
    </row>
    <row r="21" spans="1:11" ht="18.75">
      <c r="A21" s="154"/>
      <c r="B21" s="22" t="s">
        <v>233</v>
      </c>
      <c r="C21" s="12"/>
      <c r="D21" s="101"/>
      <c r="E21" s="90"/>
      <c r="F21" s="14"/>
      <c r="G21" s="12"/>
      <c r="H21" s="12"/>
      <c r="I21" s="12" t="s">
        <v>449</v>
      </c>
      <c r="J21" s="26"/>
      <c r="K21" s="12"/>
    </row>
    <row r="22" spans="1:11" ht="18.75">
      <c r="A22" s="152">
        <v>5</v>
      </c>
      <c r="B22" s="63" t="s">
        <v>880</v>
      </c>
      <c r="C22" s="86" t="s">
        <v>451</v>
      </c>
      <c r="D22" s="7" t="s">
        <v>452</v>
      </c>
      <c r="E22" s="142">
        <v>400000</v>
      </c>
      <c r="F22" s="339">
        <v>400000</v>
      </c>
      <c r="G22" s="142">
        <v>400000</v>
      </c>
      <c r="H22" s="142">
        <v>400000</v>
      </c>
      <c r="I22" s="152" t="s">
        <v>447</v>
      </c>
      <c r="J22" s="45" t="s">
        <v>454</v>
      </c>
      <c r="K22" s="152" t="s">
        <v>14</v>
      </c>
    </row>
    <row r="23" spans="1:11" ht="18.75">
      <c r="A23" s="154"/>
      <c r="B23" s="14" t="s">
        <v>881</v>
      </c>
      <c r="C23" s="12"/>
      <c r="D23" s="12"/>
      <c r="E23" s="88"/>
      <c r="F23" s="340"/>
      <c r="G23" s="88"/>
      <c r="H23" s="88"/>
      <c r="I23" s="88" t="s">
        <v>453</v>
      </c>
      <c r="J23" s="27" t="s">
        <v>455</v>
      </c>
      <c r="K23" s="154"/>
    </row>
    <row r="24" spans="1:11" ht="18.75">
      <c r="A24" s="152">
        <v>6</v>
      </c>
      <c r="B24" s="63" t="s">
        <v>1242</v>
      </c>
      <c r="C24" s="15" t="s">
        <v>171</v>
      </c>
      <c r="D24" s="54" t="s">
        <v>169</v>
      </c>
      <c r="E24" s="89">
        <v>100000</v>
      </c>
      <c r="F24" s="89">
        <v>100000</v>
      </c>
      <c r="G24" s="89">
        <v>100000</v>
      </c>
      <c r="H24" s="89">
        <v>100000</v>
      </c>
      <c r="I24" s="152" t="s">
        <v>445</v>
      </c>
      <c r="J24" s="45" t="s">
        <v>107</v>
      </c>
      <c r="K24" s="152" t="s">
        <v>14</v>
      </c>
    </row>
    <row r="25" spans="1:11" ht="18.75">
      <c r="A25" s="154"/>
      <c r="B25" s="14" t="s">
        <v>882</v>
      </c>
      <c r="C25" s="12" t="s">
        <v>463</v>
      </c>
      <c r="D25" s="154"/>
      <c r="E25" s="88"/>
      <c r="F25" s="164"/>
      <c r="G25" s="88"/>
      <c r="H25" s="88"/>
      <c r="I25" s="151" t="s">
        <v>446</v>
      </c>
      <c r="J25" s="14" t="s">
        <v>170</v>
      </c>
      <c r="K25" s="154"/>
    </row>
    <row r="26" spans="1:11" ht="18.75">
      <c r="A26" s="595" t="s">
        <v>1195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</row>
    <row r="27" spans="1:11" ht="18.75">
      <c r="A27" s="22"/>
      <c r="B27" s="22"/>
      <c r="C27" s="22"/>
      <c r="D27" s="337"/>
      <c r="E27" s="21"/>
      <c r="F27" s="21"/>
      <c r="G27" s="21"/>
      <c r="H27" s="21"/>
      <c r="I27" s="21"/>
      <c r="J27" s="22"/>
      <c r="K27" s="22"/>
    </row>
    <row r="28" spans="1:11" ht="18.75">
      <c r="A28" s="22"/>
      <c r="B28" s="22"/>
      <c r="C28" s="22"/>
      <c r="D28" s="337"/>
      <c r="E28" s="21"/>
      <c r="F28" s="21"/>
      <c r="G28" s="21"/>
      <c r="H28" s="21"/>
      <c r="I28" s="21"/>
      <c r="J28" s="22"/>
      <c r="K28" s="22"/>
    </row>
    <row r="29" spans="1:11" ht="18.75">
      <c r="A29" s="22"/>
      <c r="B29" s="22"/>
      <c r="C29" s="22"/>
      <c r="D29" s="337"/>
      <c r="E29" s="21"/>
      <c r="F29" s="21"/>
      <c r="G29" s="21"/>
      <c r="H29" s="21"/>
      <c r="I29" s="21"/>
      <c r="J29" s="22"/>
      <c r="K29" s="22"/>
    </row>
    <row r="30" spans="1:11" ht="18.75">
      <c r="A30" s="22"/>
      <c r="B30" s="22"/>
      <c r="C30" s="22"/>
      <c r="D30" s="377"/>
      <c r="E30" s="21"/>
      <c r="F30" s="21"/>
      <c r="G30" s="21"/>
      <c r="H30" s="21"/>
      <c r="I30" s="21"/>
      <c r="J30" s="22"/>
      <c r="K30" s="22"/>
    </row>
    <row r="31" spans="1:11" ht="18.75">
      <c r="A31" s="22"/>
      <c r="B31" s="22"/>
      <c r="C31" s="22"/>
      <c r="D31" s="377"/>
      <c r="E31" s="21"/>
      <c r="F31" s="21"/>
      <c r="G31" s="21"/>
      <c r="H31" s="21"/>
      <c r="I31" s="21"/>
      <c r="J31" s="22"/>
      <c r="K31" s="22"/>
    </row>
    <row r="32" spans="1:11" ht="18.75">
      <c r="A32" s="22"/>
      <c r="B32" s="22"/>
      <c r="C32" s="22"/>
      <c r="D32" s="377"/>
      <c r="E32" s="21"/>
      <c r="F32" s="21"/>
      <c r="G32" s="21"/>
      <c r="H32" s="21"/>
      <c r="I32" s="21"/>
      <c r="J32" s="22"/>
      <c r="K32" s="22"/>
    </row>
    <row r="33" spans="1:11" ht="18.75">
      <c r="A33" s="22"/>
      <c r="B33" s="22"/>
      <c r="C33" s="22"/>
      <c r="D33" s="377"/>
      <c r="E33" s="21"/>
      <c r="F33" s="21"/>
      <c r="G33" s="21"/>
      <c r="H33" s="21"/>
      <c r="I33" s="21"/>
      <c r="J33" s="22"/>
      <c r="K33" s="22"/>
    </row>
    <row r="34" spans="1:11" ht="18.75">
      <c r="A34" s="22"/>
      <c r="B34" s="22"/>
      <c r="C34" s="22"/>
      <c r="D34" s="377"/>
      <c r="E34" s="21"/>
      <c r="F34" s="21"/>
      <c r="G34" s="21"/>
      <c r="H34" s="21"/>
      <c r="I34" s="21"/>
      <c r="J34" s="22"/>
      <c r="K34" s="22"/>
    </row>
    <row r="35" spans="1:11" ht="18.75">
      <c r="A35" s="22"/>
      <c r="B35" s="22"/>
      <c r="C35" s="22"/>
      <c r="D35" s="377"/>
      <c r="E35" s="21"/>
      <c r="F35" s="21"/>
      <c r="G35" s="21"/>
      <c r="H35" s="21"/>
      <c r="I35" s="21"/>
      <c r="J35" s="22"/>
      <c r="K35" s="22"/>
    </row>
    <row r="36" spans="1:11" ht="18.75">
      <c r="A36" s="22"/>
      <c r="B36" s="22"/>
      <c r="C36" s="22"/>
      <c r="D36" s="377"/>
      <c r="E36" s="21"/>
      <c r="F36" s="21"/>
      <c r="G36" s="21"/>
      <c r="H36" s="21"/>
      <c r="I36" s="21"/>
      <c r="J36" s="22"/>
      <c r="K36" s="22"/>
    </row>
    <row r="37" spans="1:11" ht="18.75">
      <c r="A37" s="22"/>
      <c r="B37" s="22"/>
      <c r="C37" s="22"/>
      <c r="D37" s="337"/>
      <c r="E37" s="21"/>
      <c r="F37" s="21"/>
      <c r="G37" s="21"/>
      <c r="H37" s="21"/>
      <c r="I37" s="21"/>
      <c r="J37" s="22"/>
      <c r="K37" s="22"/>
    </row>
    <row r="38" spans="1:11" s="22" customFormat="1" ht="18.75">
      <c r="A38" s="337"/>
      <c r="E38" s="179">
        <f>SUM(E12:E24)</f>
        <v>800000</v>
      </c>
      <c r="F38" s="179"/>
      <c r="G38" s="179"/>
      <c r="H38" s="179"/>
      <c r="K38" s="337"/>
    </row>
    <row r="39" spans="1:11" s="4" customFormat="1" ht="18.75">
      <c r="A39" s="337"/>
      <c r="B39" s="22"/>
      <c r="C39" s="22"/>
      <c r="D39" s="337"/>
      <c r="E39" s="22"/>
      <c r="F39" s="22"/>
      <c r="G39" s="22"/>
      <c r="H39" s="22"/>
      <c r="I39" s="22"/>
      <c r="J39" s="22"/>
      <c r="K39" s="62"/>
    </row>
  </sheetData>
  <sheetProtection/>
  <mergeCells count="11">
    <mergeCell ref="A26:K26"/>
    <mergeCell ref="A9:A11"/>
    <mergeCell ref="B9:B11"/>
    <mergeCell ref="C9:C11"/>
    <mergeCell ref="E9:H9"/>
    <mergeCell ref="K9:K11"/>
    <mergeCell ref="A2:K2"/>
    <mergeCell ref="A3:K3"/>
    <mergeCell ref="A4:K4"/>
    <mergeCell ref="A5:K5"/>
    <mergeCell ref="A6:K6"/>
  </mergeCells>
  <printOptions horizontalCentered="1"/>
  <pageMargins left="0.2362204724409449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2:L72"/>
  <sheetViews>
    <sheetView view="pageBreakPreview" zoomScaleNormal="110" zoomScaleSheetLayoutView="100" zoomScalePageLayoutView="0" workbookViewId="0" topLeftCell="A1">
      <selection activeCell="K20" sqref="K20"/>
    </sheetView>
  </sheetViews>
  <sheetFormatPr defaultColWidth="9.140625" defaultRowHeight="15"/>
  <cols>
    <col min="1" max="1" width="40.8515625" style="181" customWidth="1"/>
    <col min="2" max="2" width="7.8515625" style="203" customWidth="1"/>
    <col min="3" max="3" width="11.57421875" style="181" customWidth="1"/>
    <col min="4" max="4" width="7.57421875" style="203" customWidth="1"/>
    <col min="5" max="5" width="11.57421875" style="181" customWidth="1"/>
    <col min="6" max="6" width="6.57421875" style="192" customWidth="1"/>
    <col min="7" max="7" width="11.57421875" style="193" customWidth="1"/>
    <col min="8" max="8" width="7.00390625" style="192" customWidth="1"/>
    <col min="9" max="9" width="11.7109375" style="193" customWidth="1"/>
    <col min="10" max="10" width="7.00390625" style="192" customWidth="1"/>
    <col min="11" max="11" width="11.57421875" style="181" customWidth="1"/>
    <col min="12" max="16384" width="9.00390625" style="181" customWidth="1"/>
  </cols>
  <sheetData>
    <row r="2" spans="1:11" ht="20.25">
      <c r="A2" s="595" t="s">
        <v>1199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3" spans="1:11" s="242" customFormat="1" ht="20.25">
      <c r="A3" s="243"/>
      <c r="B3" s="244"/>
      <c r="C3" s="245"/>
      <c r="D3" s="244"/>
      <c r="E3" s="245"/>
      <c r="F3" s="244"/>
      <c r="G3" s="245"/>
      <c r="H3" s="244"/>
      <c r="I3" s="245"/>
      <c r="J3" s="244"/>
      <c r="K3" s="62"/>
    </row>
    <row r="4" ht="20.25">
      <c r="I4" s="420" t="s">
        <v>1245</v>
      </c>
    </row>
    <row r="5" spans="1:12" ht="26.25">
      <c r="A5" s="605" t="s">
        <v>1141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180"/>
    </row>
    <row r="6" spans="1:12" ht="26.25" customHeight="1">
      <c r="A6" s="605" t="s">
        <v>529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180"/>
    </row>
    <row r="7" spans="1:12" ht="26.25" customHeight="1">
      <c r="A7" s="605" t="s">
        <v>1121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180"/>
    </row>
    <row r="8" spans="1:12" ht="26.25" customHeight="1">
      <c r="A8" s="664" t="s">
        <v>1090</v>
      </c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180"/>
    </row>
    <row r="9" spans="1:12" ht="26.25" customHeight="1">
      <c r="A9" s="663" t="s">
        <v>360</v>
      </c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182"/>
    </row>
    <row r="10" spans="1:11" s="183" customFormat="1" ht="20.25" customHeight="1">
      <c r="A10" s="596" t="s">
        <v>1127</v>
      </c>
      <c r="B10" s="598" t="s">
        <v>530</v>
      </c>
      <c r="C10" s="599"/>
      <c r="D10" s="598" t="s">
        <v>535</v>
      </c>
      <c r="E10" s="599"/>
      <c r="F10" s="600" t="s">
        <v>1123</v>
      </c>
      <c r="G10" s="601"/>
      <c r="H10" s="600" t="s">
        <v>1122</v>
      </c>
      <c r="I10" s="601"/>
      <c r="J10" s="598" t="s">
        <v>1209</v>
      </c>
      <c r="K10" s="599"/>
    </row>
    <row r="11" spans="1:11" s="183" customFormat="1" ht="23.25" customHeight="1">
      <c r="A11" s="597"/>
      <c r="B11" s="602" t="s">
        <v>531</v>
      </c>
      <c r="C11" s="198" t="s">
        <v>532</v>
      </c>
      <c r="D11" s="602" t="s">
        <v>531</v>
      </c>
      <c r="E11" s="198" t="s">
        <v>532</v>
      </c>
      <c r="F11" s="602" t="s">
        <v>531</v>
      </c>
      <c r="G11" s="198" t="s">
        <v>532</v>
      </c>
      <c r="H11" s="602" t="s">
        <v>531</v>
      </c>
      <c r="I11" s="198" t="s">
        <v>532</v>
      </c>
      <c r="J11" s="602" t="s">
        <v>531</v>
      </c>
      <c r="K11" s="198" t="s">
        <v>532</v>
      </c>
    </row>
    <row r="12" spans="1:11" s="183" customFormat="1" ht="20.25">
      <c r="A12" s="607"/>
      <c r="B12" s="604"/>
      <c r="C12" s="199" t="s">
        <v>533</v>
      </c>
      <c r="D12" s="604"/>
      <c r="E12" s="199" t="s">
        <v>533</v>
      </c>
      <c r="F12" s="604"/>
      <c r="G12" s="199" t="s">
        <v>533</v>
      </c>
      <c r="H12" s="604"/>
      <c r="I12" s="199" t="s">
        <v>533</v>
      </c>
      <c r="J12" s="604"/>
      <c r="K12" s="199" t="s">
        <v>533</v>
      </c>
    </row>
    <row r="13" spans="1:11" ht="37.5">
      <c r="A13" s="403" t="s">
        <v>1135</v>
      </c>
      <c r="B13" s="288"/>
      <c r="C13" s="397"/>
      <c r="D13" s="224"/>
      <c r="E13" s="397"/>
      <c r="F13" s="398"/>
      <c r="G13" s="397"/>
      <c r="H13" s="398"/>
      <c r="I13" s="397"/>
      <c r="J13" s="398"/>
      <c r="K13" s="228"/>
    </row>
    <row r="14" spans="1:11" ht="20.25" customHeight="1">
      <c r="A14" s="238" t="s">
        <v>808</v>
      </c>
      <c r="B14" s="235">
        <v>3</v>
      </c>
      <c r="C14" s="236">
        <v>35000</v>
      </c>
      <c r="D14" s="235">
        <v>3</v>
      </c>
      <c r="E14" s="236">
        <v>35000</v>
      </c>
      <c r="F14" s="235">
        <v>3</v>
      </c>
      <c r="G14" s="236">
        <v>35000</v>
      </c>
      <c r="H14" s="235">
        <v>3</v>
      </c>
      <c r="I14" s="236">
        <v>35000</v>
      </c>
      <c r="J14" s="211">
        <f aca="true" t="shared" si="0" ref="J14:J20">SUM(B14+D14+F14+H14)</f>
        <v>12</v>
      </c>
      <c r="K14" s="217">
        <f>SUM(C14+G14+E14+I14)</f>
        <v>140000</v>
      </c>
    </row>
    <row r="15" spans="1:11" ht="20.25" customHeight="1">
      <c r="A15" s="231" t="s">
        <v>1095</v>
      </c>
      <c r="B15" s="220">
        <v>1</v>
      </c>
      <c r="C15" s="221">
        <v>30000</v>
      </c>
      <c r="D15" s="220">
        <v>1</v>
      </c>
      <c r="E15" s="221">
        <v>30000</v>
      </c>
      <c r="F15" s="220">
        <v>1</v>
      </c>
      <c r="G15" s="221">
        <v>30000</v>
      </c>
      <c r="H15" s="220">
        <v>1</v>
      </c>
      <c r="I15" s="221">
        <v>30000</v>
      </c>
      <c r="J15" s="204">
        <f t="shared" si="0"/>
        <v>4</v>
      </c>
      <c r="K15" s="217">
        <f>SUM(C15+G15+E15+I15)</f>
        <v>120000</v>
      </c>
    </row>
    <row r="16" spans="1:11" ht="20.25" customHeight="1">
      <c r="A16" s="231" t="s">
        <v>1131</v>
      </c>
      <c r="B16" s="220">
        <v>3</v>
      </c>
      <c r="C16" s="221">
        <v>1570000</v>
      </c>
      <c r="D16" s="220">
        <v>3</v>
      </c>
      <c r="E16" s="221">
        <v>1570000</v>
      </c>
      <c r="F16" s="220">
        <v>3</v>
      </c>
      <c r="G16" s="221">
        <v>1570000</v>
      </c>
      <c r="H16" s="220">
        <v>3</v>
      </c>
      <c r="I16" s="221">
        <v>1570000</v>
      </c>
      <c r="J16" s="204">
        <f t="shared" si="0"/>
        <v>12</v>
      </c>
      <c r="K16" s="217">
        <f>SUM(C16+G16+E16+I16)</f>
        <v>6280000</v>
      </c>
    </row>
    <row r="17" spans="1:11" s="186" customFormat="1" ht="20.25" thickBot="1">
      <c r="A17" s="184" t="s">
        <v>515</v>
      </c>
      <c r="B17" s="233">
        <f aca="true" t="shared" si="1" ref="B17:K17">SUM(B14:B16)</f>
        <v>7</v>
      </c>
      <c r="C17" s="234">
        <f t="shared" si="1"/>
        <v>1635000</v>
      </c>
      <c r="D17" s="233">
        <f t="shared" si="1"/>
        <v>7</v>
      </c>
      <c r="E17" s="234">
        <f t="shared" si="1"/>
        <v>1635000</v>
      </c>
      <c r="F17" s="233">
        <f t="shared" si="1"/>
        <v>7</v>
      </c>
      <c r="G17" s="234">
        <f t="shared" si="1"/>
        <v>1635000</v>
      </c>
      <c r="H17" s="233">
        <f t="shared" si="1"/>
        <v>7</v>
      </c>
      <c r="I17" s="234">
        <f t="shared" si="1"/>
        <v>1635000</v>
      </c>
      <c r="J17" s="233">
        <f t="shared" si="1"/>
        <v>28</v>
      </c>
      <c r="K17" s="234">
        <f t="shared" si="1"/>
        <v>6540000</v>
      </c>
    </row>
    <row r="18" spans="1:11" ht="38.25" thickTop="1">
      <c r="A18" s="425" t="s">
        <v>1128</v>
      </c>
      <c r="B18" s="247"/>
      <c r="C18" s="248"/>
      <c r="D18" s="247"/>
      <c r="E18" s="248"/>
      <c r="F18" s="249"/>
      <c r="G18" s="248"/>
      <c r="H18" s="249"/>
      <c r="I18" s="248"/>
      <c r="J18" s="249"/>
      <c r="K18" s="227"/>
    </row>
    <row r="19" spans="1:11" ht="20.25" customHeight="1">
      <c r="A19" s="238" t="s">
        <v>867</v>
      </c>
      <c r="B19" s="401">
        <v>2</v>
      </c>
      <c r="C19" s="287">
        <v>121000</v>
      </c>
      <c r="D19" s="401">
        <v>2</v>
      </c>
      <c r="E19" s="287">
        <v>121000</v>
      </c>
      <c r="F19" s="401">
        <v>2</v>
      </c>
      <c r="G19" s="287">
        <v>121000</v>
      </c>
      <c r="H19" s="401">
        <v>2</v>
      </c>
      <c r="I19" s="287">
        <v>121000</v>
      </c>
      <c r="J19" s="394">
        <f t="shared" si="0"/>
        <v>8</v>
      </c>
      <c r="K19" s="217">
        <f>SUM(C19+G19+E19+I19)</f>
        <v>484000</v>
      </c>
    </row>
    <row r="20" spans="1:11" s="186" customFormat="1" ht="20.25" thickBot="1">
      <c r="A20" s="184" t="s">
        <v>515</v>
      </c>
      <c r="B20" s="233">
        <f aca="true" t="shared" si="2" ref="B20:I20">SUM(B19:B19)</f>
        <v>2</v>
      </c>
      <c r="C20" s="234">
        <f t="shared" si="2"/>
        <v>121000</v>
      </c>
      <c r="D20" s="233">
        <f t="shared" si="2"/>
        <v>2</v>
      </c>
      <c r="E20" s="234">
        <f t="shared" si="2"/>
        <v>121000</v>
      </c>
      <c r="F20" s="233">
        <f t="shared" si="2"/>
        <v>2</v>
      </c>
      <c r="G20" s="234">
        <f t="shared" si="2"/>
        <v>121000</v>
      </c>
      <c r="H20" s="233">
        <f t="shared" si="2"/>
        <v>2</v>
      </c>
      <c r="I20" s="234">
        <f t="shared" si="2"/>
        <v>121000</v>
      </c>
      <c r="J20" s="406">
        <f t="shared" si="0"/>
        <v>8</v>
      </c>
      <c r="K20" s="223">
        <f>SUM(C20+G20+E20+I20)</f>
        <v>484000</v>
      </c>
    </row>
    <row r="21" spans="1:11" s="186" customFormat="1" ht="21" thickBot="1" thickTop="1">
      <c r="A21" s="184" t="s">
        <v>1246</v>
      </c>
      <c r="B21" s="233">
        <f aca="true" t="shared" si="3" ref="B21:K21">SUM(B17+B20)</f>
        <v>9</v>
      </c>
      <c r="C21" s="234">
        <f t="shared" si="3"/>
        <v>1756000</v>
      </c>
      <c r="D21" s="233">
        <f t="shared" si="3"/>
        <v>9</v>
      </c>
      <c r="E21" s="234">
        <f t="shared" si="3"/>
        <v>1756000</v>
      </c>
      <c r="F21" s="233">
        <f t="shared" si="3"/>
        <v>9</v>
      </c>
      <c r="G21" s="234">
        <f t="shared" si="3"/>
        <v>1756000</v>
      </c>
      <c r="H21" s="233">
        <f t="shared" si="3"/>
        <v>9</v>
      </c>
      <c r="I21" s="234">
        <f t="shared" si="3"/>
        <v>1756000</v>
      </c>
      <c r="J21" s="233">
        <f t="shared" si="3"/>
        <v>36</v>
      </c>
      <c r="K21" s="234">
        <f t="shared" si="3"/>
        <v>7024000</v>
      </c>
    </row>
    <row r="22" spans="1:11" s="186" customFormat="1" ht="20.25" thickTop="1">
      <c r="A22" s="188"/>
      <c r="B22" s="244"/>
      <c r="C22" s="246"/>
      <c r="D22" s="244"/>
      <c r="E22" s="246"/>
      <c r="F22" s="244"/>
      <c r="G22" s="246"/>
      <c r="H22" s="244"/>
      <c r="I22" s="246"/>
      <c r="J22" s="421"/>
      <c r="K22" s="246"/>
    </row>
    <row r="23" spans="1:11" s="186" customFormat="1" ht="19.5">
      <c r="A23" s="188"/>
      <c r="B23" s="244"/>
      <c r="C23" s="246"/>
      <c r="D23" s="244"/>
      <c r="E23" s="246"/>
      <c r="F23" s="244"/>
      <c r="G23" s="246"/>
      <c r="H23" s="244"/>
      <c r="I23" s="246"/>
      <c r="J23" s="421"/>
      <c r="K23" s="246"/>
    </row>
    <row r="24" spans="1:11" s="186" customFormat="1" ht="19.5">
      <c r="A24" s="188"/>
      <c r="B24" s="244"/>
      <c r="C24" s="246"/>
      <c r="D24" s="244"/>
      <c r="E24" s="246"/>
      <c r="F24" s="244"/>
      <c r="G24" s="246"/>
      <c r="H24" s="244"/>
      <c r="I24" s="246"/>
      <c r="J24" s="244"/>
      <c r="K24" s="396"/>
    </row>
    <row r="25" spans="1:11" s="186" customFormat="1" ht="19.5">
      <c r="A25" s="188"/>
      <c r="B25" s="244"/>
      <c r="C25" s="246"/>
      <c r="D25" s="244"/>
      <c r="E25" s="246"/>
      <c r="F25" s="244"/>
      <c r="G25" s="246"/>
      <c r="H25" s="244"/>
      <c r="I25" s="246"/>
      <c r="J25" s="244"/>
      <c r="K25" s="396"/>
    </row>
    <row r="26" spans="1:11" s="186" customFormat="1" ht="19.5">
      <c r="A26" s="188"/>
      <c r="B26" s="244"/>
      <c r="C26" s="246"/>
      <c r="D26" s="244"/>
      <c r="E26" s="246"/>
      <c r="F26" s="244"/>
      <c r="G26" s="246"/>
      <c r="H26" s="244"/>
      <c r="I26" s="246"/>
      <c r="J26" s="244"/>
      <c r="K26" s="396"/>
    </row>
    <row r="27" spans="1:11" s="186" customFormat="1" ht="19.5">
      <c r="A27" s="188"/>
      <c r="B27" s="244"/>
      <c r="C27" s="246"/>
      <c r="D27" s="244"/>
      <c r="E27" s="246"/>
      <c r="F27" s="244"/>
      <c r="G27" s="246"/>
      <c r="H27" s="244"/>
      <c r="I27" s="246"/>
      <c r="J27" s="244"/>
      <c r="K27" s="396"/>
    </row>
    <row r="28" spans="1:11" s="186" customFormat="1" ht="19.5">
      <c r="A28" s="188"/>
      <c r="B28" s="244"/>
      <c r="C28" s="246"/>
      <c r="D28" s="244"/>
      <c r="E28" s="246"/>
      <c r="F28" s="244"/>
      <c r="G28" s="246"/>
      <c r="H28" s="244"/>
      <c r="I28" s="246"/>
      <c r="J28" s="244"/>
      <c r="K28" s="396"/>
    </row>
    <row r="29" spans="1:11" s="186" customFormat="1" ht="19.5">
      <c r="A29" s="188"/>
      <c r="B29" s="244"/>
      <c r="C29" s="246"/>
      <c r="D29" s="244"/>
      <c r="E29" s="246"/>
      <c r="F29" s="244"/>
      <c r="G29" s="246"/>
      <c r="H29" s="244"/>
      <c r="I29" s="246"/>
      <c r="J29" s="244"/>
      <c r="K29" s="396"/>
    </row>
    <row r="30" spans="1:11" s="186" customFormat="1" ht="19.5">
      <c r="A30" s="188"/>
      <c r="B30" s="244"/>
      <c r="C30" s="246"/>
      <c r="D30" s="244"/>
      <c r="E30" s="246"/>
      <c r="F30" s="244"/>
      <c r="G30" s="246"/>
      <c r="H30" s="244"/>
      <c r="I30" s="246"/>
      <c r="J30" s="244"/>
      <c r="K30" s="396"/>
    </row>
    <row r="31" spans="1:11" s="186" customFormat="1" ht="19.5">
      <c r="A31" s="188"/>
      <c r="B31" s="244"/>
      <c r="C31" s="246"/>
      <c r="D31" s="244"/>
      <c r="E31" s="246"/>
      <c r="F31" s="244"/>
      <c r="G31" s="246"/>
      <c r="H31" s="244"/>
      <c r="I31" s="246"/>
      <c r="J31" s="244"/>
      <c r="K31" s="396"/>
    </row>
    <row r="32" spans="1:11" s="186" customFormat="1" ht="19.5">
      <c r="A32" s="188"/>
      <c r="B32" s="189"/>
      <c r="C32" s="190"/>
      <c r="D32" s="189"/>
      <c r="E32" s="190"/>
      <c r="F32" s="189"/>
      <c r="G32" s="191"/>
      <c r="H32" s="189"/>
      <c r="I32" s="191"/>
      <c r="J32" s="189"/>
      <c r="K32" s="190"/>
    </row>
    <row r="33" spans="1:11" s="186" customFormat="1" ht="19.5">
      <c r="A33" s="188"/>
      <c r="B33" s="189"/>
      <c r="C33" s="190"/>
      <c r="D33" s="189"/>
      <c r="E33" s="190"/>
      <c r="F33" s="189"/>
      <c r="G33" s="191"/>
      <c r="H33" s="189"/>
      <c r="I33" s="191"/>
      <c r="J33" s="189"/>
      <c r="K33" s="190"/>
    </row>
    <row r="34" spans="1:11" s="186" customFormat="1" ht="19.5">
      <c r="A34" s="188"/>
      <c r="B34" s="189"/>
      <c r="C34" s="190"/>
      <c r="D34" s="189"/>
      <c r="E34" s="190"/>
      <c r="F34" s="189"/>
      <c r="G34" s="191"/>
      <c r="H34" s="189"/>
      <c r="I34" s="191"/>
      <c r="J34" s="189"/>
      <c r="K34" s="190"/>
    </row>
    <row r="35" spans="1:11" s="186" customFormat="1" ht="19.5">
      <c r="A35" s="188"/>
      <c r="B35" s="189"/>
      <c r="C35" s="190"/>
      <c r="D35" s="189"/>
      <c r="E35" s="190"/>
      <c r="F35" s="189"/>
      <c r="G35" s="191"/>
      <c r="H35" s="189"/>
      <c r="I35" s="191"/>
      <c r="J35" s="189"/>
      <c r="K35" s="190"/>
    </row>
    <row r="36" spans="1:11" s="186" customFormat="1" ht="19.5">
      <c r="A36" s="188"/>
      <c r="B36" s="189"/>
      <c r="C36" s="190"/>
      <c r="D36" s="189"/>
      <c r="E36" s="190"/>
      <c r="F36" s="189"/>
      <c r="G36" s="191"/>
      <c r="H36" s="189"/>
      <c r="I36" s="191"/>
      <c r="J36" s="189"/>
      <c r="K36" s="190"/>
    </row>
    <row r="37" spans="1:11" s="186" customFormat="1" ht="19.5">
      <c r="A37" s="188"/>
      <c r="B37" s="189"/>
      <c r="C37" s="190"/>
      <c r="D37" s="189"/>
      <c r="E37" s="190"/>
      <c r="F37" s="189"/>
      <c r="G37" s="191"/>
      <c r="H37" s="189"/>
      <c r="I37" s="191"/>
      <c r="J37" s="189"/>
      <c r="K37" s="190"/>
    </row>
    <row r="38" spans="1:11" s="186" customFormat="1" ht="19.5">
      <c r="A38" s="188"/>
      <c r="B38" s="189"/>
      <c r="C38" s="190"/>
      <c r="D38" s="189"/>
      <c r="E38" s="190"/>
      <c r="F38" s="189"/>
      <c r="G38" s="191"/>
      <c r="H38" s="189"/>
      <c r="I38" s="191"/>
      <c r="J38" s="189"/>
      <c r="K38" s="190"/>
    </row>
    <row r="39" spans="1:11" s="186" customFormat="1" ht="19.5">
      <c r="A39" s="188"/>
      <c r="B39" s="189"/>
      <c r="C39" s="190"/>
      <c r="D39" s="189"/>
      <c r="E39" s="190"/>
      <c r="F39" s="189"/>
      <c r="G39" s="191"/>
      <c r="H39" s="189"/>
      <c r="I39" s="191"/>
      <c r="J39" s="189"/>
      <c r="K39" s="190"/>
    </row>
    <row r="40" spans="1:11" s="186" customFormat="1" ht="19.5">
      <c r="A40" s="188"/>
      <c r="B40" s="189"/>
      <c r="C40" s="190"/>
      <c r="D40" s="189"/>
      <c r="E40" s="190"/>
      <c r="F40" s="189"/>
      <c r="G40" s="191"/>
      <c r="H40" s="189"/>
      <c r="I40" s="191"/>
      <c r="J40" s="189"/>
      <c r="K40" s="190"/>
    </row>
    <row r="44" spans="2:11" ht="20.25">
      <c r="B44" s="192"/>
      <c r="C44" s="193"/>
      <c r="D44" s="192"/>
      <c r="E44" s="193"/>
      <c r="K44" s="193"/>
    </row>
    <row r="45" spans="2:11" ht="20.25">
      <c r="B45" s="192"/>
      <c r="C45" s="193"/>
      <c r="D45" s="192"/>
      <c r="E45" s="193"/>
      <c r="K45" s="193"/>
    </row>
    <row r="46" spans="2:11" ht="20.25">
      <c r="B46" s="192"/>
      <c r="C46" s="193"/>
      <c r="D46" s="192"/>
      <c r="E46" s="193"/>
      <c r="K46" s="193"/>
    </row>
    <row r="47" spans="2:11" ht="20.25">
      <c r="B47" s="192"/>
      <c r="C47" s="193"/>
      <c r="D47" s="192"/>
      <c r="E47" s="193"/>
      <c r="K47" s="193"/>
    </row>
    <row r="48" spans="2:11" ht="20.25">
      <c r="B48" s="192"/>
      <c r="C48" s="193"/>
      <c r="D48" s="192"/>
      <c r="E48" s="193"/>
      <c r="K48" s="193"/>
    </row>
    <row r="49" spans="2:11" ht="20.25">
      <c r="B49" s="192"/>
      <c r="C49" s="193"/>
      <c r="D49" s="192"/>
      <c r="E49" s="193"/>
      <c r="K49" s="193"/>
    </row>
    <row r="50" spans="2:11" ht="20.25">
      <c r="B50" s="192"/>
      <c r="C50" s="193"/>
      <c r="D50" s="192"/>
      <c r="E50" s="193"/>
      <c r="K50" s="193"/>
    </row>
    <row r="51" spans="2:11" ht="20.25">
      <c r="B51" s="192"/>
      <c r="C51" s="193"/>
      <c r="D51" s="192"/>
      <c r="E51" s="193"/>
      <c r="K51" s="193"/>
    </row>
    <row r="52" spans="2:11" ht="20.25">
      <c r="B52" s="192"/>
      <c r="C52" s="193"/>
      <c r="D52" s="192"/>
      <c r="E52" s="193"/>
      <c r="K52" s="193"/>
    </row>
    <row r="53" spans="2:11" ht="20.25">
      <c r="B53" s="192"/>
      <c r="C53" s="193"/>
      <c r="D53" s="192"/>
      <c r="E53" s="193"/>
      <c r="K53" s="193"/>
    </row>
    <row r="54" spans="2:11" ht="20.25">
      <c r="B54" s="192"/>
      <c r="C54" s="193"/>
      <c r="D54" s="192"/>
      <c r="E54" s="193"/>
      <c r="K54" s="193"/>
    </row>
    <row r="55" spans="2:11" ht="20.25">
      <c r="B55" s="192"/>
      <c r="C55" s="193"/>
      <c r="D55" s="192"/>
      <c r="E55" s="193"/>
      <c r="K55" s="193"/>
    </row>
    <row r="56" spans="2:11" ht="20.25">
      <c r="B56" s="192"/>
      <c r="C56" s="193"/>
      <c r="D56" s="192"/>
      <c r="E56" s="193"/>
      <c r="K56" s="193"/>
    </row>
    <row r="57" spans="2:11" ht="20.25">
      <c r="B57" s="192"/>
      <c r="C57" s="193"/>
      <c r="D57" s="192"/>
      <c r="E57" s="193"/>
      <c r="K57" s="193"/>
    </row>
    <row r="58" spans="2:11" ht="20.25">
      <c r="B58" s="192"/>
      <c r="C58" s="193"/>
      <c r="D58" s="192"/>
      <c r="E58" s="193"/>
      <c r="K58" s="193"/>
    </row>
    <row r="59" spans="2:11" ht="20.25">
      <c r="B59" s="192"/>
      <c r="C59" s="193"/>
      <c r="D59" s="192"/>
      <c r="E59" s="193"/>
      <c r="K59" s="193"/>
    </row>
    <row r="60" spans="2:11" ht="20.25">
      <c r="B60" s="192"/>
      <c r="C60" s="193"/>
      <c r="D60" s="192"/>
      <c r="E60" s="193"/>
      <c r="K60" s="193"/>
    </row>
    <row r="61" spans="2:11" ht="20.25">
      <c r="B61" s="192"/>
      <c r="C61" s="193"/>
      <c r="D61" s="192"/>
      <c r="E61" s="193"/>
      <c r="K61" s="193"/>
    </row>
    <row r="62" spans="2:11" ht="20.25">
      <c r="B62" s="192"/>
      <c r="C62" s="193"/>
      <c r="D62" s="192"/>
      <c r="E62" s="193"/>
      <c r="K62" s="193"/>
    </row>
    <row r="63" spans="2:11" ht="20.25">
      <c r="B63" s="192"/>
      <c r="C63" s="193"/>
      <c r="D63" s="192"/>
      <c r="E63" s="193"/>
      <c r="K63" s="193"/>
    </row>
    <row r="64" spans="3:11" ht="20.25">
      <c r="C64" s="193"/>
      <c r="E64" s="193"/>
      <c r="K64" s="194"/>
    </row>
    <row r="65" spans="2:11" ht="20.25">
      <c r="B65" s="206"/>
      <c r="C65" s="193"/>
      <c r="D65" s="206"/>
      <c r="E65" s="194"/>
      <c r="K65" s="194"/>
    </row>
    <row r="66" spans="3:11" ht="20.25">
      <c r="C66" s="193"/>
      <c r="E66" s="193"/>
      <c r="K66" s="194"/>
    </row>
    <row r="67" spans="3:11" ht="20.25">
      <c r="C67" s="193"/>
      <c r="E67" s="193"/>
      <c r="K67" s="194"/>
    </row>
    <row r="68" spans="3:11" ht="20.25">
      <c r="C68" s="193"/>
      <c r="E68" s="193"/>
      <c r="K68" s="194"/>
    </row>
    <row r="69" spans="3:11" ht="20.25">
      <c r="C69" s="193"/>
      <c r="E69" s="193"/>
      <c r="K69" s="194"/>
    </row>
    <row r="70" spans="3:11" ht="20.25">
      <c r="C70" s="193"/>
      <c r="E70" s="193"/>
      <c r="K70" s="194"/>
    </row>
    <row r="71" spans="3:11" ht="20.25">
      <c r="C71" s="193"/>
      <c r="D71" s="192"/>
      <c r="E71" s="193"/>
      <c r="K71" s="193"/>
    </row>
    <row r="72" spans="3:11" ht="20.25">
      <c r="C72" s="194"/>
      <c r="E72" s="194"/>
      <c r="K72" s="194"/>
    </row>
  </sheetData>
  <sheetProtection/>
  <mergeCells count="17">
    <mergeCell ref="A2:K2"/>
    <mergeCell ref="A10:A12"/>
    <mergeCell ref="A9:K9"/>
    <mergeCell ref="A8:K8"/>
    <mergeCell ref="A7:K7"/>
    <mergeCell ref="A6:K6"/>
    <mergeCell ref="A5:K5"/>
    <mergeCell ref="J11:J12"/>
    <mergeCell ref="H11:H12"/>
    <mergeCell ref="F11:F12"/>
    <mergeCell ref="D11:D12"/>
    <mergeCell ref="B11:B12"/>
    <mergeCell ref="J10:K10"/>
    <mergeCell ref="H10:I10"/>
    <mergeCell ref="F10:G10"/>
    <mergeCell ref="D10:E10"/>
    <mergeCell ref="B10:C10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32"/>
  <sheetViews>
    <sheetView view="pageBreakPreview" zoomScaleSheetLayoutView="100" zoomScalePageLayoutView="0" workbookViewId="0" topLeftCell="A4">
      <selection activeCell="A4" sqref="A4:L4"/>
    </sheetView>
  </sheetViews>
  <sheetFormatPr defaultColWidth="9.140625" defaultRowHeight="15"/>
  <cols>
    <col min="1" max="1" width="3.8515625" style="507" customWidth="1"/>
    <col min="2" max="2" width="22.140625" style="507" customWidth="1"/>
    <col min="3" max="3" width="13.7109375" style="507" customWidth="1"/>
    <col min="4" max="4" width="15.8515625" style="507" customWidth="1"/>
    <col min="5" max="5" width="6.7109375" style="507" customWidth="1"/>
    <col min="6" max="6" width="9.28125" style="507" customWidth="1"/>
    <col min="7" max="7" width="9.421875" style="507" customWidth="1"/>
    <col min="8" max="8" width="9.00390625" style="509" customWidth="1"/>
    <col min="9" max="9" width="9.00390625" style="507" customWidth="1"/>
    <col min="10" max="10" width="8.7109375" style="507" customWidth="1"/>
    <col min="11" max="11" width="16.7109375" style="507" customWidth="1"/>
    <col min="12" max="12" width="8.8515625" style="507" customWidth="1"/>
    <col min="13" max="16" width="0" style="507" hidden="1" customWidth="1"/>
    <col min="17" max="16384" width="9.00390625" style="507" customWidth="1"/>
  </cols>
  <sheetData>
    <row r="1" spans="1:13" ht="18.75">
      <c r="A1" s="513"/>
      <c r="B1" s="520"/>
      <c r="C1" s="520"/>
      <c r="D1" s="513"/>
      <c r="E1" s="513"/>
      <c r="F1" s="520"/>
      <c r="G1" s="520"/>
      <c r="H1" s="520"/>
      <c r="I1" s="520"/>
      <c r="J1" s="520"/>
      <c r="K1" s="541" t="s">
        <v>1089</v>
      </c>
      <c r="L1" s="513"/>
      <c r="M1" s="509"/>
    </row>
    <row r="2" spans="1:12" s="509" customFormat="1" ht="18.75">
      <c r="A2" s="647" t="s">
        <v>361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1:12" s="509" customFormat="1" ht="18.75">
      <c r="A3" s="647" t="s">
        <v>1589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s="509" customFormat="1" ht="18.75">
      <c r="A4" s="647" t="s">
        <v>362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</row>
    <row r="5" spans="1:13" s="509" customFormat="1" ht="18" customHeight="1">
      <c r="A5" s="648" t="s">
        <v>1599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</row>
    <row r="6" spans="1:12" s="525" customFormat="1" ht="18.75">
      <c r="A6" s="648" t="s">
        <v>1597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</row>
    <row r="7" spans="1:12" s="537" customFormat="1" ht="18.75">
      <c r="A7" s="525" t="s">
        <v>1598</v>
      </c>
      <c r="B7" s="509"/>
      <c r="C7" s="509"/>
      <c r="D7" s="510"/>
      <c r="E7" s="510"/>
      <c r="F7" s="510"/>
      <c r="G7" s="510"/>
      <c r="H7" s="510"/>
      <c r="I7" s="510"/>
      <c r="J7" s="510"/>
      <c r="K7" s="510"/>
      <c r="L7" s="30"/>
    </row>
    <row r="8" spans="1:12" s="510" customFormat="1" ht="18.75">
      <c r="A8" s="650" t="s">
        <v>1600</v>
      </c>
      <c r="B8" s="650"/>
      <c r="C8" s="650"/>
      <c r="D8" s="650"/>
      <c r="E8" s="509"/>
      <c r="F8" s="509"/>
      <c r="G8" s="509"/>
      <c r="H8" s="509"/>
      <c r="I8" s="509"/>
      <c r="J8" s="509"/>
      <c r="K8" s="509"/>
      <c r="L8" s="509"/>
    </row>
    <row r="9" spans="1:12" s="509" customFormat="1" ht="18.75" customHeight="1">
      <c r="A9" s="638" t="s">
        <v>0</v>
      </c>
      <c r="B9" s="638" t="s">
        <v>1</v>
      </c>
      <c r="C9" s="638" t="s">
        <v>2</v>
      </c>
      <c r="D9" s="651" t="s">
        <v>1581</v>
      </c>
      <c r="E9" s="641" t="s">
        <v>532</v>
      </c>
      <c r="F9" s="642"/>
      <c r="G9" s="642"/>
      <c r="H9" s="642"/>
      <c r="I9" s="643"/>
      <c r="J9" s="526" t="s">
        <v>363</v>
      </c>
      <c r="K9" s="527" t="s">
        <v>5</v>
      </c>
      <c r="L9" s="644" t="s">
        <v>728</v>
      </c>
    </row>
    <row r="10" spans="1:13" ht="18.75" customHeight="1">
      <c r="A10" s="639"/>
      <c r="B10" s="639"/>
      <c r="C10" s="639"/>
      <c r="D10" s="652"/>
      <c r="E10" s="529">
        <v>2561</v>
      </c>
      <c r="F10" s="313">
        <v>2562</v>
      </c>
      <c r="G10" s="526">
        <v>2563</v>
      </c>
      <c r="H10" s="530">
        <v>2564</v>
      </c>
      <c r="I10" s="530">
        <v>2565</v>
      </c>
      <c r="J10" s="528" t="s">
        <v>364</v>
      </c>
      <c r="K10" s="531" t="s">
        <v>7</v>
      </c>
      <c r="L10" s="645"/>
      <c r="M10" s="509"/>
    </row>
    <row r="11" spans="1:13" ht="18.75">
      <c r="A11" s="640"/>
      <c r="B11" s="640"/>
      <c r="C11" s="640"/>
      <c r="D11" s="653"/>
      <c r="E11" s="533" t="s">
        <v>8</v>
      </c>
      <c r="F11" s="533" t="s">
        <v>8</v>
      </c>
      <c r="G11" s="534" t="s">
        <v>8</v>
      </c>
      <c r="H11" s="535" t="s">
        <v>8</v>
      </c>
      <c r="I11" s="535" t="s">
        <v>8</v>
      </c>
      <c r="J11" s="534"/>
      <c r="K11" s="536"/>
      <c r="L11" s="646"/>
      <c r="M11" s="509"/>
    </row>
    <row r="12" spans="1:13" ht="18.75">
      <c r="A12" s="119">
        <v>1</v>
      </c>
      <c r="B12" s="161" t="s">
        <v>1582</v>
      </c>
      <c r="C12" s="120" t="s">
        <v>1583</v>
      </c>
      <c r="D12" s="665" t="s">
        <v>1584</v>
      </c>
      <c r="E12" s="254"/>
      <c r="F12" s="475">
        <v>200000</v>
      </c>
      <c r="G12" s="254">
        <v>200000</v>
      </c>
      <c r="H12" s="254">
        <v>200000</v>
      </c>
      <c r="I12" s="254">
        <v>200000</v>
      </c>
      <c r="J12" s="558" t="s">
        <v>374</v>
      </c>
      <c r="K12" s="665" t="s">
        <v>1585</v>
      </c>
      <c r="L12" s="119" t="s">
        <v>14</v>
      </c>
      <c r="M12" s="509"/>
    </row>
    <row r="13" spans="1:13" ht="18.75">
      <c r="A13" s="125"/>
      <c r="B13" s="109" t="s">
        <v>1586</v>
      </c>
      <c r="C13" s="125" t="s">
        <v>1587</v>
      </c>
      <c r="D13" s="666"/>
      <c r="E13" s="125"/>
      <c r="F13" s="109"/>
      <c r="G13" s="125"/>
      <c r="H13" s="125"/>
      <c r="I13" s="125"/>
      <c r="J13" s="124" t="s">
        <v>375</v>
      </c>
      <c r="K13" s="666"/>
      <c r="L13" s="124"/>
      <c r="M13" s="509"/>
    </row>
    <row r="14" spans="1:13" ht="18.75">
      <c r="A14" s="133"/>
      <c r="B14" s="132" t="s">
        <v>1588</v>
      </c>
      <c r="C14" s="133"/>
      <c r="D14" s="667"/>
      <c r="E14" s="133"/>
      <c r="F14" s="132"/>
      <c r="G14" s="133"/>
      <c r="H14" s="133"/>
      <c r="I14" s="133"/>
      <c r="J14" s="131" t="s">
        <v>1</v>
      </c>
      <c r="K14" s="667"/>
      <c r="L14" s="133"/>
      <c r="M14" s="509"/>
    </row>
    <row r="15" spans="1:13" ht="18.75">
      <c r="A15" s="595"/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109"/>
    </row>
    <row r="16" ht="18.75" customHeight="1">
      <c r="M16" s="109"/>
    </row>
    <row r="17" ht="18.75">
      <c r="M17" s="109"/>
    </row>
    <row r="18" spans="1:12" s="520" customFormat="1" ht="18.75">
      <c r="A18" s="507"/>
      <c r="B18" s="507"/>
      <c r="C18" s="507"/>
      <c r="D18" s="507"/>
      <c r="E18" s="507"/>
      <c r="F18" s="507"/>
      <c r="G18" s="507"/>
      <c r="H18" s="509"/>
      <c r="I18" s="507"/>
      <c r="J18" s="507"/>
      <c r="K18" s="507"/>
      <c r="L18" s="507"/>
    </row>
    <row r="19" spans="1:12" s="520" customFormat="1" ht="18.75" customHeight="1">
      <c r="A19" s="507"/>
      <c r="B19" s="507"/>
      <c r="C19" s="507"/>
      <c r="D19" s="507"/>
      <c r="E19" s="507"/>
      <c r="F19" s="507"/>
      <c r="G19" s="507"/>
      <c r="H19" s="509"/>
      <c r="I19" s="507"/>
      <c r="J19" s="507"/>
      <c r="K19" s="507"/>
      <c r="L19" s="507"/>
    </row>
    <row r="20" spans="1:12" s="520" customFormat="1" ht="18.75">
      <c r="A20" s="507"/>
      <c r="B20" s="507"/>
      <c r="C20" s="507"/>
      <c r="D20" s="507"/>
      <c r="E20" s="507"/>
      <c r="F20" s="507"/>
      <c r="G20" s="507"/>
      <c r="H20" s="509"/>
      <c r="I20" s="507"/>
      <c r="J20" s="507"/>
      <c r="K20" s="507"/>
      <c r="L20" s="507"/>
    </row>
    <row r="21" spans="1:12" s="520" customFormat="1" ht="18.75">
      <c r="A21" s="509"/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</row>
    <row r="22" spans="1:12" s="520" customFormat="1" ht="18.75">
      <c r="A22" s="509"/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</row>
    <row r="23" spans="1:12" s="520" customFormat="1" ht="18.75">
      <c r="A23" s="509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</row>
    <row r="24" ht="18.75">
      <c r="M24" s="128"/>
    </row>
    <row r="25" ht="18.75">
      <c r="M25" s="128"/>
    </row>
    <row r="26" spans="1:13" ht="18.75">
      <c r="A26" s="508"/>
      <c r="B26" s="542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128"/>
    </row>
    <row r="27" spans="1:13" s="509" customFormat="1" ht="18.75">
      <c r="A27" s="595" t="s">
        <v>1544</v>
      </c>
      <c r="B27" s="595"/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128"/>
    </row>
    <row r="28" spans="1:13" s="509" customFormat="1" ht="18.75">
      <c r="A28" s="589"/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128"/>
    </row>
    <row r="29" spans="1:13" s="509" customFormat="1" ht="18.75">
      <c r="A29" s="589"/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128"/>
    </row>
    <row r="30" spans="1:13" s="509" customFormat="1" ht="18.75">
      <c r="A30" s="589"/>
      <c r="B30" s="589"/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128"/>
    </row>
    <row r="31" spans="1:13" s="509" customFormat="1" ht="18.75">
      <c r="A31" s="513"/>
      <c r="B31" s="539"/>
      <c r="C31" s="520">
        <v>3.7</v>
      </c>
      <c r="D31" s="513"/>
      <c r="E31" s="539"/>
      <c r="F31" s="539" t="e">
        <f>SUM(#REF!)</f>
        <v>#REF!</v>
      </c>
      <c r="G31" s="539"/>
      <c r="H31" s="539"/>
      <c r="I31" s="539"/>
      <c r="J31" s="520"/>
      <c r="K31" s="520"/>
      <c r="L31" s="513"/>
      <c r="M31" s="128"/>
    </row>
    <row r="32" spans="1:13" s="509" customFormat="1" ht="18.75">
      <c r="A32" s="507"/>
      <c r="B32" s="507"/>
      <c r="C32" s="507"/>
      <c r="D32" s="507"/>
      <c r="E32" s="507"/>
      <c r="F32" s="507"/>
      <c r="G32" s="507"/>
      <c r="I32" s="507"/>
      <c r="J32" s="507"/>
      <c r="K32" s="507"/>
      <c r="L32" s="507"/>
      <c r="M32" s="128"/>
    </row>
  </sheetData>
  <sheetProtection/>
  <mergeCells count="16">
    <mergeCell ref="K12:K14"/>
    <mergeCell ref="A15:L15"/>
    <mergeCell ref="A2:L2"/>
    <mergeCell ref="A3:L3"/>
    <mergeCell ref="A4:L4"/>
    <mergeCell ref="A6:L6"/>
    <mergeCell ref="A27:L27"/>
    <mergeCell ref="A5:M5"/>
    <mergeCell ref="A8:D8"/>
    <mergeCell ref="A9:A11"/>
    <mergeCell ref="B9:B11"/>
    <mergeCell ref="C9:C11"/>
    <mergeCell ref="D9:D11"/>
    <mergeCell ref="E9:I9"/>
    <mergeCell ref="L9:L11"/>
    <mergeCell ref="D12:D14"/>
  </mergeCells>
  <printOptions horizontalCentered="1"/>
  <pageMargins left="0.1968503937007874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2:L64"/>
  <sheetViews>
    <sheetView view="pageBreakPreview" zoomScaleSheetLayoutView="100" zoomScalePageLayoutView="0" workbookViewId="0" topLeftCell="A37">
      <selection activeCell="A57" sqref="A57"/>
    </sheetView>
  </sheetViews>
  <sheetFormatPr defaultColWidth="9.140625" defaultRowHeight="15"/>
  <cols>
    <col min="1" max="1" width="3.8515625" style="509" customWidth="1"/>
    <col min="2" max="2" width="18.8515625" style="509" customWidth="1"/>
    <col min="3" max="3" width="16.28125" style="509" customWidth="1"/>
    <col min="4" max="4" width="16.421875" style="509" customWidth="1"/>
    <col min="5" max="5" width="5.421875" style="509" customWidth="1"/>
    <col min="6" max="6" width="10.7109375" style="509" customWidth="1"/>
    <col min="7" max="7" width="10.57421875" style="509" customWidth="1"/>
    <col min="8" max="8" width="10.7109375" style="509" customWidth="1"/>
    <col min="9" max="9" width="11.140625" style="509" customWidth="1"/>
    <col min="10" max="10" width="8.140625" style="509" customWidth="1"/>
    <col min="11" max="11" width="15.28125" style="509" customWidth="1"/>
    <col min="12" max="12" width="7.57421875" style="509" customWidth="1"/>
    <col min="13" max="16384" width="9.00390625" style="509" customWidth="1"/>
  </cols>
  <sheetData>
    <row r="2" spans="1:12" ht="18.75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41" t="s">
        <v>1596</v>
      </c>
      <c r="L2" s="545"/>
    </row>
    <row r="3" spans="1:12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ht="18.75">
      <c r="A4" s="647" t="s">
        <v>1589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</row>
    <row r="5" spans="1:12" ht="18.75">
      <c r="A5" s="668" t="s">
        <v>1594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</row>
    <row r="6" spans="1:12" ht="18.75">
      <c r="A6" s="647" t="s">
        <v>362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</row>
    <row r="7" spans="1:12" s="525" customFormat="1" ht="18.75">
      <c r="A7" s="648" t="s">
        <v>1616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</row>
    <row r="8" spans="1:12" s="537" customFormat="1" ht="18.75">
      <c r="A8" s="648" t="s">
        <v>1617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</row>
    <row r="9" spans="1:12" s="24" customFormat="1" ht="18.75">
      <c r="A9" s="525" t="s">
        <v>1618</v>
      </c>
      <c r="B9" s="509"/>
      <c r="C9" s="509"/>
      <c r="D9" s="510"/>
      <c r="E9" s="510"/>
      <c r="F9" s="510"/>
      <c r="G9" s="510"/>
      <c r="H9" s="510"/>
      <c r="I9" s="510"/>
      <c r="K9" s="510"/>
      <c r="L9" s="545"/>
    </row>
    <row r="10" spans="1:12" s="24" customFormat="1" ht="18.75">
      <c r="A10" s="650" t="s">
        <v>1543</v>
      </c>
      <c r="B10" s="650"/>
      <c r="C10" s="650"/>
      <c r="D10" s="650"/>
      <c r="E10" s="509"/>
      <c r="F10" s="509"/>
      <c r="G10" s="509"/>
      <c r="H10" s="509"/>
      <c r="I10" s="509"/>
      <c r="J10" s="516"/>
      <c r="K10" s="509"/>
      <c r="L10" s="509"/>
    </row>
    <row r="11" spans="1:12" s="520" customFormat="1" ht="18.75">
      <c r="A11" s="638" t="s">
        <v>0</v>
      </c>
      <c r="B11" s="638" t="s">
        <v>1</v>
      </c>
      <c r="C11" s="638" t="s">
        <v>2</v>
      </c>
      <c r="D11" s="526" t="s">
        <v>3</v>
      </c>
      <c r="E11" s="641" t="s">
        <v>4</v>
      </c>
      <c r="F11" s="642"/>
      <c r="G11" s="642"/>
      <c r="H11" s="642"/>
      <c r="I11" s="643"/>
      <c r="J11" s="526" t="s">
        <v>363</v>
      </c>
      <c r="K11" s="527" t="s">
        <v>1102</v>
      </c>
      <c r="L11" s="644" t="s">
        <v>728</v>
      </c>
    </row>
    <row r="12" spans="1:12" s="520" customFormat="1" ht="18.75">
      <c r="A12" s="639"/>
      <c r="B12" s="639"/>
      <c r="C12" s="639"/>
      <c r="D12" s="528" t="s">
        <v>6</v>
      </c>
      <c r="E12" s="529">
        <v>2561</v>
      </c>
      <c r="F12" s="526">
        <v>2562</v>
      </c>
      <c r="G12" s="530">
        <v>2563</v>
      </c>
      <c r="H12" s="530">
        <v>2564</v>
      </c>
      <c r="I12" s="530">
        <v>2565</v>
      </c>
      <c r="J12" s="528" t="s">
        <v>364</v>
      </c>
      <c r="K12" s="531" t="s">
        <v>7</v>
      </c>
      <c r="L12" s="645"/>
    </row>
    <row r="13" spans="1:12" s="520" customFormat="1" ht="3.75" customHeight="1">
      <c r="A13" s="640"/>
      <c r="B13" s="640"/>
      <c r="C13" s="640"/>
      <c r="D13" s="532"/>
      <c r="E13" s="533" t="s">
        <v>8</v>
      </c>
      <c r="F13" s="534" t="s">
        <v>8</v>
      </c>
      <c r="G13" s="535" t="s">
        <v>8</v>
      </c>
      <c r="H13" s="535" t="s">
        <v>8</v>
      </c>
      <c r="I13" s="535" t="s">
        <v>8</v>
      </c>
      <c r="J13" s="534"/>
      <c r="K13" s="536"/>
      <c r="L13" s="646"/>
    </row>
    <row r="14" spans="1:12" s="520" customFormat="1" ht="18.75">
      <c r="A14" s="540">
        <v>1</v>
      </c>
      <c r="B14" s="281" t="s">
        <v>646</v>
      </c>
      <c r="C14" s="120" t="s">
        <v>696</v>
      </c>
      <c r="D14" s="559" t="s">
        <v>647</v>
      </c>
      <c r="E14" s="254"/>
      <c r="F14" s="254">
        <v>6000000</v>
      </c>
      <c r="G14" s="254">
        <v>6000000</v>
      </c>
      <c r="H14" s="254">
        <v>6000000</v>
      </c>
      <c r="I14" s="254">
        <v>6000000</v>
      </c>
      <c r="J14" s="558" t="s">
        <v>559</v>
      </c>
      <c r="K14" s="120" t="s">
        <v>582</v>
      </c>
      <c r="L14" s="119" t="s">
        <v>450</v>
      </c>
    </row>
    <row r="15" spans="1:12" s="520" customFormat="1" ht="18.75">
      <c r="A15" s="250"/>
      <c r="B15" s="125" t="s">
        <v>1590</v>
      </c>
      <c r="C15" s="125" t="s">
        <v>627</v>
      </c>
      <c r="D15" s="127" t="s">
        <v>1591</v>
      </c>
      <c r="E15" s="125"/>
      <c r="F15" s="125"/>
      <c r="G15" s="125"/>
      <c r="H15" s="123"/>
      <c r="I15" s="123"/>
      <c r="J15" s="124" t="s">
        <v>561</v>
      </c>
      <c r="K15" s="125" t="s">
        <v>583</v>
      </c>
      <c r="L15" s="125"/>
    </row>
    <row r="16" spans="1:12" s="520" customFormat="1" ht="18.75">
      <c r="A16" s="23"/>
      <c r="B16" s="519"/>
      <c r="C16" s="29"/>
      <c r="D16" s="127" t="s">
        <v>406</v>
      </c>
      <c r="E16" s="519"/>
      <c r="G16" s="519"/>
      <c r="H16" s="23"/>
      <c r="I16" s="23"/>
      <c r="J16" s="9"/>
      <c r="K16" s="519" t="s">
        <v>1592</v>
      </c>
      <c r="L16" s="512"/>
    </row>
    <row r="17" spans="1:12" s="520" customFormat="1" ht="18.75">
      <c r="A17" s="514"/>
      <c r="B17" s="516"/>
      <c r="C17" s="514"/>
      <c r="D17" s="135" t="s">
        <v>595</v>
      </c>
      <c r="E17" s="514"/>
      <c r="F17" s="516"/>
      <c r="G17" s="514"/>
      <c r="H17" s="514"/>
      <c r="I17" s="514"/>
      <c r="J17" s="515"/>
      <c r="K17" s="516"/>
      <c r="L17" s="514"/>
    </row>
    <row r="18" spans="1:12" ht="18.75">
      <c r="A18" s="520"/>
      <c r="B18" s="520"/>
      <c r="C18" s="520"/>
      <c r="D18" s="546"/>
      <c r="E18" s="520"/>
      <c r="F18" s="520"/>
      <c r="G18" s="520"/>
      <c r="H18" s="520"/>
      <c r="I18" s="520"/>
      <c r="J18" s="513"/>
      <c r="K18" s="520"/>
      <c r="L18" s="520"/>
    </row>
    <row r="19" spans="1:12" ht="18.75">
      <c r="A19" s="520"/>
      <c r="B19" s="520"/>
      <c r="C19" s="520"/>
      <c r="D19" s="437"/>
      <c r="E19" s="520"/>
      <c r="F19" s="520"/>
      <c r="G19" s="520"/>
      <c r="H19" s="520"/>
      <c r="I19" s="520"/>
      <c r="J19" s="513"/>
      <c r="K19" s="520"/>
      <c r="L19" s="520"/>
    </row>
    <row r="20" spans="1:12" ht="18.75">
      <c r="A20" s="520"/>
      <c r="B20" s="520"/>
      <c r="C20" s="520"/>
      <c r="D20" s="437"/>
      <c r="E20" s="520"/>
      <c r="F20" s="520"/>
      <c r="G20" s="520"/>
      <c r="H20" s="520"/>
      <c r="I20" s="520"/>
      <c r="J20" s="513"/>
      <c r="K20" s="520"/>
      <c r="L20" s="520"/>
    </row>
    <row r="21" spans="1:12" ht="18.75">
      <c r="A21" s="520"/>
      <c r="B21" s="520"/>
      <c r="C21" s="520"/>
      <c r="D21" s="437"/>
      <c r="E21" s="520"/>
      <c r="F21" s="520"/>
      <c r="G21" s="520"/>
      <c r="H21" s="520"/>
      <c r="I21" s="520"/>
      <c r="J21" s="513"/>
      <c r="K21" s="520"/>
      <c r="L21" s="520"/>
    </row>
    <row r="22" spans="1:12" ht="18.75">
      <c r="A22" s="520"/>
      <c r="B22" s="520"/>
      <c r="C22" s="520"/>
      <c r="D22" s="437"/>
      <c r="E22" s="520"/>
      <c r="F22" s="520"/>
      <c r="G22" s="520"/>
      <c r="H22" s="520"/>
      <c r="I22" s="520"/>
      <c r="J22" s="513"/>
      <c r="K22" s="520"/>
      <c r="L22" s="520"/>
    </row>
    <row r="23" spans="1:12" ht="18.75">
      <c r="A23" s="520"/>
      <c r="B23" s="520"/>
      <c r="C23" s="520"/>
      <c r="D23" s="437"/>
      <c r="E23" s="520"/>
      <c r="F23" s="520"/>
      <c r="G23" s="520"/>
      <c r="H23" s="520"/>
      <c r="I23" s="520"/>
      <c r="J23" s="513"/>
      <c r="K23" s="520"/>
      <c r="L23" s="520"/>
    </row>
    <row r="24" spans="1:12" ht="18.75">
      <c r="A24" s="520"/>
      <c r="B24" s="520"/>
      <c r="C24" s="520"/>
      <c r="D24" s="437"/>
      <c r="E24" s="520"/>
      <c r="F24" s="520"/>
      <c r="G24" s="520"/>
      <c r="H24" s="520"/>
      <c r="I24" s="520"/>
      <c r="J24" s="513"/>
      <c r="K24" s="520"/>
      <c r="L24" s="520"/>
    </row>
    <row r="25" spans="1:12" ht="18.75">
      <c r="A25" s="520"/>
      <c r="B25" s="520"/>
      <c r="C25" s="520"/>
      <c r="D25" s="437"/>
      <c r="E25" s="520"/>
      <c r="F25" s="520"/>
      <c r="G25" s="520"/>
      <c r="H25" s="520"/>
      <c r="I25" s="520"/>
      <c r="J25" s="513"/>
      <c r="K25" s="520"/>
      <c r="L25" s="520"/>
    </row>
    <row r="26" spans="1:12" ht="18.75">
      <c r="A26" s="520"/>
      <c r="B26" s="520"/>
      <c r="C26" s="520"/>
      <c r="D26" s="437"/>
      <c r="E26" s="520"/>
      <c r="F26" s="520"/>
      <c r="G26" s="520"/>
      <c r="H26" s="520"/>
      <c r="I26" s="520"/>
      <c r="J26" s="513"/>
      <c r="K26" s="520"/>
      <c r="L26" s="520"/>
    </row>
    <row r="27" spans="1:12" ht="18.75">
      <c r="A27" s="595" t="s">
        <v>1645</v>
      </c>
      <c r="B27" s="595"/>
      <c r="C27" s="595"/>
      <c r="D27" s="595"/>
      <c r="E27" s="595"/>
      <c r="F27" s="595"/>
      <c r="G27" s="595"/>
      <c r="H27" s="595"/>
      <c r="I27" s="595"/>
      <c r="J27" s="595"/>
      <c r="K27" s="595"/>
      <c r="L27" s="595"/>
    </row>
    <row r="28" spans="1:12" ht="18.75">
      <c r="A28" s="520"/>
      <c r="B28" s="520"/>
      <c r="C28" s="520"/>
      <c r="D28" s="437"/>
      <c r="E28" s="520"/>
      <c r="F28" s="520"/>
      <c r="G28" s="520"/>
      <c r="H28" s="520"/>
      <c r="I28" s="520"/>
      <c r="J28" s="513"/>
      <c r="K28" s="520"/>
      <c r="L28" s="520"/>
    </row>
    <row r="29" spans="1:12" ht="18.75">
      <c r="A29" s="520"/>
      <c r="B29" s="520"/>
      <c r="C29" s="520"/>
      <c r="D29" s="437"/>
      <c r="E29" s="520"/>
      <c r="F29" s="520"/>
      <c r="G29" s="520"/>
      <c r="H29" s="520"/>
      <c r="I29" s="520"/>
      <c r="J29" s="513"/>
      <c r="K29" s="520"/>
      <c r="L29" s="520"/>
    </row>
    <row r="30" spans="1:12" ht="18.75">
      <c r="A30" s="520"/>
      <c r="B30" s="520"/>
      <c r="C30" s="520"/>
      <c r="D30" s="520"/>
      <c r="E30" s="520"/>
      <c r="F30" s="520"/>
      <c r="G30" s="520"/>
      <c r="H30" s="520"/>
      <c r="I30" s="520"/>
      <c r="J30" s="520"/>
      <c r="K30" s="541" t="s">
        <v>1596</v>
      </c>
      <c r="L30" s="560"/>
    </row>
    <row r="31" spans="1:12" ht="18.75">
      <c r="A31" s="647" t="s">
        <v>361</v>
      </c>
      <c r="B31" s="647"/>
      <c r="C31" s="647"/>
      <c r="D31" s="647"/>
      <c r="E31" s="647"/>
      <c r="F31" s="647"/>
      <c r="G31" s="647"/>
      <c r="H31" s="647"/>
      <c r="I31" s="647"/>
      <c r="J31" s="647"/>
      <c r="K31" s="647"/>
      <c r="L31" s="647"/>
    </row>
    <row r="32" spans="1:12" ht="18.75">
      <c r="A32" s="647" t="s">
        <v>1589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47"/>
      <c r="L32" s="647"/>
    </row>
    <row r="33" spans="1:12" ht="18.75">
      <c r="A33" s="668" t="s">
        <v>1594</v>
      </c>
      <c r="B33" s="668"/>
      <c r="C33" s="668"/>
      <c r="D33" s="668"/>
      <c r="E33" s="668"/>
      <c r="F33" s="668"/>
      <c r="G33" s="668"/>
      <c r="H33" s="668"/>
      <c r="I33" s="668"/>
      <c r="J33" s="668"/>
      <c r="K33" s="668"/>
      <c r="L33" s="668"/>
    </row>
    <row r="34" spans="1:12" ht="18.75">
      <c r="A34" s="647" t="s">
        <v>362</v>
      </c>
      <c r="B34" s="647"/>
      <c r="C34" s="647"/>
      <c r="D34" s="647"/>
      <c r="E34" s="647"/>
      <c r="F34" s="647"/>
      <c r="G34" s="647"/>
      <c r="H34" s="647"/>
      <c r="I34" s="647"/>
      <c r="J34" s="647"/>
      <c r="K34" s="647"/>
      <c r="L34" s="647"/>
    </row>
    <row r="35" spans="1:12" ht="18.75">
      <c r="A35" s="648" t="s">
        <v>1619</v>
      </c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</row>
    <row r="36" spans="1:12" ht="18.75">
      <c r="A36" s="648" t="s">
        <v>1621</v>
      </c>
      <c r="B36" s="648"/>
      <c r="C36" s="648"/>
      <c r="D36" s="648"/>
      <c r="E36" s="648"/>
      <c r="F36" s="648"/>
      <c r="G36" s="648"/>
      <c r="H36" s="648"/>
      <c r="I36" s="648"/>
      <c r="J36" s="648"/>
      <c r="K36" s="648"/>
      <c r="L36" s="648"/>
    </row>
    <row r="37" spans="1:12" ht="18.75">
      <c r="A37" s="525" t="s">
        <v>1620</v>
      </c>
      <c r="D37" s="510"/>
      <c r="E37" s="510"/>
      <c r="F37" s="510"/>
      <c r="G37" s="510"/>
      <c r="H37" s="510"/>
      <c r="I37" s="510"/>
      <c r="J37" s="24"/>
      <c r="K37" s="510"/>
      <c r="L37" s="560"/>
    </row>
    <row r="38" spans="1:10" ht="18.75">
      <c r="A38" s="650" t="s">
        <v>1622</v>
      </c>
      <c r="B38" s="650"/>
      <c r="C38" s="650"/>
      <c r="D38" s="650"/>
      <c r="J38" s="516"/>
    </row>
    <row r="39" spans="1:12" ht="18.75">
      <c r="A39" s="638" t="s">
        <v>0</v>
      </c>
      <c r="B39" s="638" t="s">
        <v>1</v>
      </c>
      <c r="C39" s="638" t="s">
        <v>2</v>
      </c>
      <c r="D39" s="526" t="s">
        <v>3</v>
      </c>
      <c r="E39" s="641" t="s">
        <v>4</v>
      </c>
      <c r="F39" s="642"/>
      <c r="G39" s="642"/>
      <c r="H39" s="642"/>
      <c r="I39" s="643"/>
      <c r="J39" s="526" t="s">
        <v>363</v>
      </c>
      <c r="K39" s="527" t="s">
        <v>1102</v>
      </c>
      <c r="L39" s="644" t="s">
        <v>728</v>
      </c>
    </row>
    <row r="40" spans="1:12" ht="18.75">
      <c r="A40" s="639"/>
      <c r="B40" s="639"/>
      <c r="C40" s="639"/>
      <c r="D40" s="528" t="s">
        <v>6</v>
      </c>
      <c r="E40" s="529">
        <v>2561</v>
      </c>
      <c r="F40" s="526">
        <v>2562</v>
      </c>
      <c r="G40" s="530">
        <v>2563</v>
      </c>
      <c r="H40" s="530">
        <v>2564</v>
      </c>
      <c r="I40" s="530">
        <v>2565</v>
      </c>
      <c r="J40" s="528" t="s">
        <v>364</v>
      </c>
      <c r="K40" s="531" t="s">
        <v>7</v>
      </c>
      <c r="L40" s="645"/>
    </row>
    <row r="41" spans="1:12" ht="18.75">
      <c r="A41" s="640"/>
      <c r="B41" s="640"/>
      <c r="C41" s="640"/>
      <c r="D41" s="532"/>
      <c r="E41" s="533" t="s">
        <v>8</v>
      </c>
      <c r="F41" s="534" t="s">
        <v>8</v>
      </c>
      <c r="G41" s="535" t="s">
        <v>8</v>
      </c>
      <c r="H41" s="535" t="s">
        <v>8</v>
      </c>
      <c r="I41" s="535" t="s">
        <v>8</v>
      </c>
      <c r="J41" s="534"/>
      <c r="K41" s="536"/>
      <c r="L41" s="646"/>
    </row>
    <row r="42" spans="1:12" ht="18.75">
      <c r="A42" s="511">
        <v>1</v>
      </c>
      <c r="B42" s="517" t="s">
        <v>1538</v>
      </c>
      <c r="C42" s="517" t="s">
        <v>1539</v>
      </c>
      <c r="D42" s="282" t="s">
        <v>1542</v>
      </c>
      <c r="E42" s="85"/>
      <c r="F42" s="85">
        <v>1000000</v>
      </c>
      <c r="G42" s="85">
        <v>1000000</v>
      </c>
      <c r="H42" s="85">
        <v>1000000</v>
      </c>
      <c r="I42" s="85">
        <v>1000000</v>
      </c>
      <c r="J42" s="511" t="s">
        <v>769</v>
      </c>
      <c r="K42" s="517" t="s">
        <v>38</v>
      </c>
      <c r="L42" s="511" t="s">
        <v>450</v>
      </c>
    </row>
    <row r="43" spans="1:12" ht="18.75">
      <c r="A43" s="512"/>
      <c r="B43" s="519" t="s">
        <v>662</v>
      </c>
      <c r="C43" s="519" t="s">
        <v>1593</v>
      </c>
      <c r="D43" s="519" t="s">
        <v>406</v>
      </c>
      <c r="E43" s="35"/>
      <c r="F43" s="519"/>
      <c r="G43" s="519"/>
      <c r="H43" s="519"/>
      <c r="I43" s="519"/>
      <c r="J43" s="519" t="s">
        <v>561</v>
      </c>
      <c r="K43" s="519" t="s">
        <v>1540</v>
      </c>
      <c r="L43" s="512"/>
    </row>
    <row r="44" spans="1:12" ht="18.75">
      <c r="A44" s="515"/>
      <c r="B44" s="514"/>
      <c r="C44" s="514" t="s">
        <v>662</v>
      </c>
      <c r="D44" s="514" t="s">
        <v>595</v>
      </c>
      <c r="E44" s="90"/>
      <c r="F44" s="514"/>
      <c r="G44" s="514"/>
      <c r="H44" s="514"/>
      <c r="I44" s="514"/>
      <c r="J44" s="514"/>
      <c r="K44" s="514" t="s">
        <v>1541</v>
      </c>
      <c r="L44" s="515"/>
    </row>
    <row r="45" spans="1:12" ht="18.75">
      <c r="A45" s="520"/>
      <c r="B45" s="520"/>
      <c r="C45" s="520"/>
      <c r="D45" s="437"/>
      <c r="E45" s="520"/>
      <c r="F45" s="520"/>
      <c r="G45" s="520"/>
      <c r="H45" s="520"/>
      <c r="I45" s="520"/>
      <c r="J45" s="513"/>
      <c r="K45" s="520"/>
      <c r="L45" s="520"/>
    </row>
    <row r="46" spans="1:12" ht="18.75">
      <c r="A46" s="520"/>
      <c r="B46" s="520"/>
      <c r="C46" s="520"/>
      <c r="D46" s="437"/>
      <c r="E46" s="520"/>
      <c r="F46" s="520"/>
      <c r="G46" s="520"/>
      <c r="H46" s="520"/>
      <c r="I46" s="520"/>
      <c r="J46" s="513"/>
      <c r="K46" s="520"/>
      <c r="L46" s="520"/>
    </row>
    <row r="47" spans="1:12" ht="18.75">
      <c r="A47" s="520"/>
      <c r="B47" s="520"/>
      <c r="C47" s="520"/>
      <c r="D47" s="437"/>
      <c r="E47" s="520"/>
      <c r="F47" s="520"/>
      <c r="G47" s="520"/>
      <c r="H47" s="520"/>
      <c r="I47" s="520"/>
      <c r="J47" s="513"/>
      <c r="K47" s="520"/>
      <c r="L47" s="520"/>
    </row>
    <row r="48" spans="1:12" ht="18.75">
      <c r="A48" s="520"/>
      <c r="B48" s="520"/>
      <c r="C48" s="520"/>
      <c r="D48" s="437"/>
      <c r="E48" s="520"/>
      <c r="F48" s="520"/>
      <c r="G48" s="520"/>
      <c r="H48" s="520"/>
      <c r="I48" s="520"/>
      <c r="J48" s="513"/>
      <c r="K48" s="520"/>
      <c r="L48" s="520"/>
    </row>
    <row r="49" spans="1:12" ht="18.75">
      <c r="A49" s="520"/>
      <c r="B49" s="520"/>
      <c r="C49" s="520"/>
      <c r="D49" s="437"/>
      <c r="E49" s="520"/>
      <c r="F49" s="520"/>
      <c r="G49" s="520"/>
      <c r="H49" s="520"/>
      <c r="I49" s="520"/>
      <c r="J49" s="513"/>
      <c r="K49" s="520"/>
      <c r="L49" s="520"/>
    </row>
    <row r="50" spans="1:12" ht="18.75">
      <c r="A50" s="520"/>
      <c r="B50" s="520"/>
      <c r="C50" s="520"/>
      <c r="D50" s="437"/>
      <c r="E50" s="520"/>
      <c r="F50" s="520"/>
      <c r="G50" s="520"/>
      <c r="H50" s="520"/>
      <c r="I50" s="520"/>
      <c r="J50" s="513"/>
      <c r="K50" s="520"/>
      <c r="L50" s="520"/>
    </row>
    <row r="51" spans="1:12" ht="18.75">
      <c r="A51" s="520"/>
      <c r="B51" s="520"/>
      <c r="C51" s="520"/>
      <c r="D51" s="437"/>
      <c r="E51" s="520"/>
      <c r="F51" s="520"/>
      <c r="G51" s="520"/>
      <c r="H51" s="520"/>
      <c r="I51" s="520"/>
      <c r="J51" s="513"/>
      <c r="K51" s="520"/>
      <c r="L51" s="520"/>
    </row>
    <row r="52" spans="1:12" ht="18.75">
      <c r="A52" s="520"/>
      <c r="B52" s="520"/>
      <c r="C52" s="520"/>
      <c r="D52" s="437"/>
      <c r="E52" s="520"/>
      <c r="F52" s="520"/>
      <c r="G52" s="520"/>
      <c r="H52" s="520"/>
      <c r="I52" s="520"/>
      <c r="J52" s="513"/>
      <c r="K52" s="520"/>
      <c r="L52" s="520"/>
    </row>
    <row r="53" spans="1:12" ht="18.75">
      <c r="A53" s="520"/>
      <c r="B53" s="520"/>
      <c r="C53" s="520"/>
      <c r="D53" s="437"/>
      <c r="E53" s="520"/>
      <c r="F53" s="520"/>
      <c r="G53" s="520"/>
      <c r="H53" s="520"/>
      <c r="I53" s="520"/>
      <c r="J53" s="513"/>
      <c r="K53" s="520"/>
      <c r="L53" s="520"/>
    </row>
    <row r="54" spans="1:12" ht="18.75">
      <c r="A54" s="520"/>
      <c r="B54" s="520"/>
      <c r="C54" s="520"/>
      <c r="D54" s="437"/>
      <c r="E54" s="520"/>
      <c r="F54" s="520"/>
      <c r="G54" s="520"/>
      <c r="H54" s="520"/>
      <c r="I54" s="520"/>
      <c r="J54" s="513"/>
      <c r="K54" s="520"/>
      <c r="L54" s="520"/>
    </row>
    <row r="55" spans="1:12" ht="18.75">
      <c r="A55" s="520"/>
      <c r="B55" s="520"/>
      <c r="C55" s="520"/>
      <c r="D55" s="437"/>
      <c r="E55" s="520"/>
      <c r="F55" s="520"/>
      <c r="G55" s="520"/>
      <c r="H55" s="520"/>
      <c r="I55" s="520"/>
      <c r="J55" s="513"/>
      <c r="K55" s="520"/>
      <c r="L55" s="520"/>
    </row>
    <row r="56" spans="1:12" ht="18.75">
      <c r="A56" s="595" t="s">
        <v>1646</v>
      </c>
      <c r="B56" s="595"/>
      <c r="C56" s="595"/>
      <c r="D56" s="595"/>
      <c r="E56" s="595"/>
      <c r="F56" s="595"/>
      <c r="G56" s="595"/>
      <c r="H56" s="595"/>
      <c r="I56" s="595"/>
      <c r="J56" s="595"/>
      <c r="K56" s="595"/>
      <c r="L56" s="595"/>
    </row>
    <row r="57" spans="1:12" ht="18.75">
      <c r="A57" s="520"/>
      <c r="B57" s="520"/>
      <c r="C57" s="520"/>
      <c r="D57" s="437"/>
      <c r="E57" s="520"/>
      <c r="F57" s="520"/>
      <c r="G57" s="520"/>
      <c r="H57" s="520"/>
      <c r="I57" s="520"/>
      <c r="J57" s="513"/>
      <c r="K57" s="520"/>
      <c r="L57" s="520"/>
    </row>
    <row r="58" spans="1:12" ht="18.75">
      <c r="A58" s="520"/>
      <c r="B58" s="520"/>
      <c r="C58" s="520"/>
      <c r="D58" s="437"/>
      <c r="E58" s="520"/>
      <c r="F58" s="539" t="e">
        <f>SUM(#REF!)</f>
        <v>#REF!</v>
      </c>
      <c r="G58" s="520"/>
      <c r="H58" s="520"/>
      <c r="I58" s="520"/>
      <c r="J58" s="513"/>
      <c r="K58" s="520"/>
      <c r="L58" s="520"/>
    </row>
    <row r="59" spans="1:12" ht="18.75">
      <c r="A59" s="595"/>
      <c r="B59" s="595"/>
      <c r="C59" s="595"/>
      <c r="D59" s="595"/>
      <c r="E59" s="595"/>
      <c r="F59" s="595"/>
      <c r="G59" s="595"/>
      <c r="H59" s="595"/>
      <c r="I59" s="595"/>
      <c r="J59" s="595"/>
      <c r="K59" s="595"/>
      <c r="L59" s="595"/>
    </row>
    <row r="60" spans="1:12" ht="18.75">
      <c r="A60" s="520"/>
      <c r="B60" s="520"/>
      <c r="C60" s="520"/>
      <c r="D60" s="94"/>
      <c r="E60" s="520"/>
      <c r="F60" s="520"/>
      <c r="G60" s="520"/>
      <c r="H60" s="520"/>
      <c r="I60" s="520"/>
      <c r="J60" s="520"/>
      <c r="K60" s="520"/>
      <c r="L60" s="520"/>
    </row>
    <row r="61" spans="1:12" ht="18.75">
      <c r="A61" s="520"/>
      <c r="B61" s="520"/>
      <c r="C61" s="520"/>
      <c r="D61" s="94"/>
      <c r="E61" s="520"/>
      <c r="F61" s="520"/>
      <c r="G61" s="520"/>
      <c r="H61" s="520"/>
      <c r="I61" s="520"/>
      <c r="J61" s="520"/>
      <c r="K61" s="520"/>
      <c r="L61" s="520"/>
    </row>
    <row r="62" spans="1:12" ht="18.75">
      <c r="A62" s="520"/>
      <c r="B62" s="520"/>
      <c r="C62" s="520"/>
      <c r="D62" s="94"/>
      <c r="E62" s="520"/>
      <c r="F62" s="520"/>
      <c r="G62" s="520"/>
      <c r="H62" s="520"/>
      <c r="I62" s="520"/>
      <c r="J62" s="520"/>
      <c r="K62" s="520"/>
      <c r="L62" s="520"/>
    </row>
    <row r="63" spans="1:12" ht="18.75">
      <c r="A63" s="520"/>
      <c r="B63" s="520"/>
      <c r="C63" s="520"/>
      <c r="D63" s="94"/>
      <c r="E63" s="520"/>
      <c r="F63" s="520"/>
      <c r="G63" s="520"/>
      <c r="H63" s="520"/>
      <c r="I63" s="520"/>
      <c r="J63" s="520"/>
      <c r="K63" s="520"/>
      <c r="L63" s="520"/>
    </row>
    <row r="64" spans="1:12" ht="18.75">
      <c r="A64" s="520"/>
      <c r="B64" s="520"/>
      <c r="C64" s="520"/>
      <c r="D64" s="94"/>
      <c r="E64" s="520"/>
      <c r="F64" s="520"/>
      <c r="G64" s="520"/>
      <c r="H64" s="520"/>
      <c r="I64" s="520"/>
      <c r="J64" s="520"/>
      <c r="K64" s="520"/>
      <c r="L64" s="520"/>
    </row>
  </sheetData>
  <sheetProtection/>
  <mergeCells count="27">
    <mergeCell ref="A3:L3"/>
    <mergeCell ref="A4:L4"/>
    <mergeCell ref="A5:L5"/>
    <mergeCell ref="A6:L6"/>
    <mergeCell ref="A59:L59"/>
    <mergeCell ref="A8:L8"/>
    <mergeCell ref="A10:D10"/>
    <mergeCell ref="A11:A13"/>
    <mergeCell ref="B11:B13"/>
    <mergeCell ref="A7:L7"/>
    <mergeCell ref="C11:C13"/>
    <mergeCell ref="E11:I11"/>
    <mergeCell ref="L11:L13"/>
    <mergeCell ref="A56:L56"/>
    <mergeCell ref="A31:L31"/>
    <mergeCell ref="A32:L32"/>
    <mergeCell ref="A33:L33"/>
    <mergeCell ref="A34:L34"/>
    <mergeCell ref="A35:L35"/>
    <mergeCell ref="A36:L36"/>
    <mergeCell ref="A27:L27"/>
    <mergeCell ref="A38:D38"/>
    <mergeCell ref="A39:A41"/>
    <mergeCell ref="B39:B41"/>
    <mergeCell ref="C39:C41"/>
    <mergeCell ref="E39:I39"/>
    <mergeCell ref="L39:L41"/>
  </mergeCells>
  <printOptions/>
  <pageMargins left="0" right="0" top="0.5905511811023623" bottom="0.35433070866141736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2:K117"/>
  <sheetViews>
    <sheetView view="pageBreakPreview" zoomScaleSheetLayoutView="100" zoomScalePageLayoutView="0" workbookViewId="0" topLeftCell="A4">
      <selection activeCell="B19" sqref="B19"/>
    </sheetView>
  </sheetViews>
  <sheetFormatPr defaultColWidth="9.140625" defaultRowHeight="15"/>
  <cols>
    <col min="1" max="1" width="3.8515625" style="3" customWidth="1"/>
    <col min="2" max="2" width="21.8515625" style="3" customWidth="1"/>
    <col min="3" max="3" width="18.421875" style="3" customWidth="1"/>
    <col min="4" max="4" width="17.421875" style="3" customWidth="1"/>
    <col min="5" max="5" width="9.57421875" style="3" customWidth="1"/>
    <col min="6" max="8" width="9.7109375" style="3" customWidth="1"/>
    <col min="9" max="9" width="9.57421875" style="3" customWidth="1"/>
    <col min="10" max="10" width="16.421875" style="3" customWidth="1"/>
    <col min="11" max="11" width="8.7109375" style="3" customWidth="1"/>
    <col min="12" max="16384" width="9.00390625" style="3" customWidth="1"/>
  </cols>
  <sheetData>
    <row r="2" spans="10:11" ht="18.75">
      <c r="J2" s="419" t="s">
        <v>1089</v>
      </c>
      <c r="K2" s="61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1140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1090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ht="18.75">
      <c r="A6" s="647" t="s">
        <v>362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</row>
    <row r="7" spans="1:11" s="73" customFormat="1" ht="18.75">
      <c r="A7" s="648" t="s">
        <v>1248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s="97" customFormat="1" ht="18.75">
      <c r="A8" s="648" t="s">
        <v>1079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</row>
    <row r="9" spans="1:11" s="4" customFormat="1" ht="18.75">
      <c r="A9" s="73" t="s">
        <v>1100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</row>
    <row r="10" ht="18.75">
      <c r="A10" s="73" t="s">
        <v>808</v>
      </c>
    </row>
    <row r="11" spans="1:11" ht="18.75">
      <c r="A11" s="624" t="s">
        <v>0</v>
      </c>
      <c r="B11" s="610" t="s">
        <v>1</v>
      </c>
      <c r="C11" s="610" t="s">
        <v>2</v>
      </c>
      <c r="D11" s="107" t="s">
        <v>3</v>
      </c>
      <c r="E11" s="628" t="s">
        <v>4</v>
      </c>
      <c r="F11" s="629"/>
      <c r="G11" s="629"/>
      <c r="H11" s="630"/>
      <c r="I11" s="107" t="s">
        <v>363</v>
      </c>
      <c r="J11" s="108" t="s">
        <v>1102</v>
      </c>
      <c r="K11" s="644" t="s">
        <v>728</v>
      </c>
    </row>
    <row r="12" spans="1:11" ht="18.75">
      <c r="A12" s="625"/>
      <c r="B12" s="611"/>
      <c r="C12" s="611"/>
      <c r="D12" s="110" t="s">
        <v>6</v>
      </c>
      <c r="E12" s="111">
        <v>2561</v>
      </c>
      <c r="F12" s="107">
        <v>2562</v>
      </c>
      <c r="G12" s="78">
        <v>2563</v>
      </c>
      <c r="H12" s="112">
        <v>2564</v>
      </c>
      <c r="I12" s="110" t="s">
        <v>556</v>
      </c>
      <c r="J12" s="113" t="s">
        <v>7</v>
      </c>
      <c r="K12" s="645"/>
    </row>
    <row r="13" spans="1:11" ht="18.75">
      <c r="A13" s="626"/>
      <c r="B13" s="621"/>
      <c r="C13" s="621"/>
      <c r="D13" s="114"/>
      <c r="E13" s="115" t="s">
        <v>8</v>
      </c>
      <c r="F13" s="117" t="s">
        <v>8</v>
      </c>
      <c r="G13" s="83" t="s">
        <v>8</v>
      </c>
      <c r="H13" s="116" t="s">
        <v>8</v>
      </c>
      <c r="I13" s="117"/>
      <c r="J13" s="118"/>
      <c r="K13" s="646"/>
    </row>
    <row r="14" spans="1:11" s="22" customFormat="1" ht="18.75">
      <c r="A14" s="165">
        <v>1</v>
      </c>
      <c r="B14" s="63" t="s">
        <v>1091</v>
      </c>
      <c r="C14" s="15" t="s">
        <v>59</v>
      </c>
      <c r="D14" s="54" t="s">
        <v>60</v>
      </c>
      <c r="E14" s="142">
        <v>10000</v>
      </c>
      <c r="F14" s="67">
        <v>10000</v>
      </c>
      <c r="G14" s="142">
        <v>10000</v>
      </c>
      <c r="H14" s="142">
        <v>10000</v>
      </c>
      <c r="I14" s="352" t="s">
        <v>418</v>
      </c>
      <c r="J14" s="47" t="s">
        <v>56</v>
      </c>
      <c r="K14" s="165" t="s">
        <v>14</v>
      </c>
    </row>
    <row r="15" spans="1:11" s="22" customFormat="1" ht="18.75">
      <c r="A15" s="166"/>
      <c r="B15" s="22" t="s">
        <v>1092</v>
      </c>
      <c r="C15" s="39" t="s">
        <v>807</v>
      </c>
      <c r="D15" s="94" t="s">
        <v>61</v>
      </c>
      <c r="E15" s="35"/>
      <c r="G15" s="19"/>
      <c r="H15" s="19"/>
      <c r="I15" s="19" t="s">
        <v>416</v>
      </c>
      <c r="J15" s="94" t="s">
        <v>57</v>
      </c>
      <c r="K15" s="19"/>
    </row>
    <row r="16" spans="1:11" s="22" customFormat="1" ht="18.75">
      <c r="A16" s="166"/>
      <c r="B16" s="22" t="s">
        <v>1093</v>
      </c>
      <c r="C16" s="39"/>
      <c r="D16" s="94"/>
      <c r="E16" s="35"/>
      <c r="G16" s="19"/>
      <c r="H16" s="19"/>
      <c r="I16" s="19"/>
      <c r="J16" s="94" t="s">
        <v>58</v>
      </c>
      <c r="K16" s="19"/>
    </row>
    <row r="17" spans="1:11" s="22" customFormat="1" ht="18.75">
      <c r="A17" s="166"/>
      <c r="B17" s="3" t="s">
        <v>806</v>
      </c>
      <c r="C17" s="19"/>
      <c r="D17" s="16"/>
      <c r="E17" s="35"/>
      <c r="F17" s="3"/>
      <c r="G17" s="19"/>
      <c r="H17" s="19"/>
      <c r="I17" s="19"/>
      <c r="J17" s="381"/>
      <c r="K17" s="166"/>
    </row>
    <row r="18" spans="1:11" s="22" customFormat="1" ht="18.75">
      <c r="A18" s="165">
        <v>2</v>
      </c>
      <c r="B18" s="63" t="s">
        <v>1332</v>
      </c>
      <c r="C18" s="15" t="s">
        <v>59</v>
      </c>
      <c r="D18" s="54" t="s">
        <v>60</v>
      </c>
      <c r="E18" s="142">
        <v>10000</v>
      </c>
      <c r="F18" s="67">
        <v>10000</v>
      </c>
      <c r="G18" s="142">
        <v>10000</v>
      </c>
      <c r="H18" s="142">
        <v>10000</v>
      </c>
      <c r="I18" s="352" t="s">
        <v>418</v>
      </c>
      <c r="J18" s="47" t="s">
        <v>56</v>
      </c>
      <c r="K18" s="165" t="s">
        <v>14</v>
      </c>
    </row>
    <row r="19" spans="1:11" s="22" customFormat="1" ht="18.75">
      <c r="A19" s="166"/>
      <c r="B19" s="22" t="s">
        <v>1333</v>
      </c>
      <c r="C19" s="39" t="s">
        <v>1313</v>
      </c>
      <c r="D19" s="94" t="s">
        <v>61</v>
      </c>
      <c r="E19" s="35"/>
      <c r="G19" s="19"/>
      <c r="H19" s="19"/>
      <c r="I19" s="19" t="s">
        <v>416</v>
      </c>
      <c r="J19" s="94" t="s">
        <v>57</v>
      </c>
      <c r="K19" s="19"/>
    </row>
    <row r="20" spans="1:11" s="22" customFormat="1" ht="18.75">
      <c r="A20" s="166"/>
      <c r="B20" s="22" t="s">
        <v>1334</v>
      </c>
      <c r="C20" s="39" t="s">
        <v>1328</v>
      </c>
      <c r="D20" s="94"/>
      <c r="E20" s="35"/>
      <c r="G20" s="19"/>
      <c r="H20" s="19"/>
      <c r="I20" s="19"/>
      <c r="J20" s="94" t="s">
        <v>58</v>
      </c>
      <c r="K20" s="19"/>
    </row>
    <row r="21" spans="1:11" s="22" customFormat="1" ht="18.75">
      <c r="A21" s="166"/>
      <c r="B21" s="3"/>
      <c r="C21" s="19"/>
      <c r="D21" s="16"/>
      <c r="E21" s="35"/>
      <c r="F21" s="3"/>
      <c r="G21" s="19"/>
      <c r="H21" s="19"/>
      <c r="I21" s="19"/>
      <c r="J21" s="381"/>
      <c r="K21" s="166"/>
    </row>
    <row r="22" spans="1:11" s="22" customFormat="1" ht="18.75">
      <c r="A22" s="165">
        <v>3</v>
      </c>
      <c r="B22" s="63" t="s">
        <v>933</v>
      </c>
      <c r="C22" s="15" t="s">
        <v>59</v>
      </c>
      <c r="D22" s="54" t="s">
        <v>60</v>
      </c>
      <c r="E22" s="142">
        <v>15000</v>
      </c>
      <c r="F22" s="67">
        <v>15000</v>
      </c>
      <c r="G22" s="142">
        <v>15000</v>
      </c>
      <c r="H22" s="142">
        <v>15000</v>
      </c>
      <c r="I22" s="352" t="s">
        <v>418</v>
      </c>
      <c r="J22" s="47" t="s">
        <v>56</v>
      </c>
      <c r="K22" s="165" t="s">
        <v>14</v>
      </c>
    </row>
    <row r="23" spans="1:11" s="22" customFormat="1" ht="18.75">
      <c r="A23" s="167"/>
      <c r="B23" s="14" t="s">
        <v>934</v>
      </c>
      <c r="C23" s="12" t="s">
        <v>62</v>
      </c>
      <c r="D23" s="101" t="s">
        <v>61</v>
      </c>
      <c r="E23" s="90"/>
      <c r="F23" s="14"/>
      <c r="G23" s="12"/>
      <c r="H23" s="12"/>
      <c r="I23" s="12" t="s">
        <v>416</v>
      </c>
      <c r="J23" s="101" t="s">
        <v>493</v>
      </c>
      <c r="K23" s="167"/>
    </row>
    <row r="27" spans="1:11" ht="18.75">
      <c r="A27" s="634" t="s">
        <v>1284</v>
      </c>
      <c r="B27" s="634"/>
      <c r="C27" s="634"/>
      <c r="D27" s="634"/>
      <c r="E27" s="634"/>
      <c r="F27" s="634"/>
      <c r="G27" s="634"/>
      <c r="H27" s="634"/>
      <c r="I27" s="634"/>
      <c r="J27" s="634"/>
      <c r="K27" s="634"/>
    </row>
    <row r="30" spans="10:11" ht="18.75">
      <c r="J30" s="419" t="s">
        <v>1089</v>
      </c>
      <c r="K30" s="61"/>
    </row>
    <row r="31" spans="1:11" ht="18.75">
      <c r="A31" s="647" t="s">
        <v>361</v>
      </c>
      <c r="B31" s="647"/>
      <c r="C31" s="647"/>
      <c r="D31" s="647"/>
      <c r="E31" s="647"/>
      <c r="F31" s="647"/>
      <c r="G31" s="647"/>
      <c r="H31" s="647"/>
      <c r="I31" s="647"/>
      <c r="J31" s="647"/>
      <c r="K31" s="647"/>
    </row>
    <row r="32" spans="1:11" ht="18.75">
      <c r="A32" s="647" t="s">
        <v>1140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47"/>
    </row>
    <row r="33" spans="1:11" ht="18.75">
      <c r="A33" s="647" t="s">
        <v>1090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</row>
    <row r="34" spans="1:11" ht="18.75">
      <c r="A34" s="647" t="s">
        <v>362</v>
      </c>
      <c r="B34" s="647"/>
      <c r="C34" s="647"/>
      <c r="D34" s="647"/>
      <c r="E34" s="647"/>
      <c r="F34" s="647"/>
      <c r="G34" s="647"/>
      <c r="H34" s="647"/>
      <c r="I34" s="647"/>
      <c r="J34" s="647"/>
      <c r="K34" s="647"/>
    </row>
    <row r="35" spans="1:11" s="73" customFormat="1" ht="18.75">
      <c r="A35" s="648" t="s">
        <v>1248</v>
      </c>
      <c r="B35" s="648"/>
      <c r="C35" s="648"/>
      <c r="D35" s="648"/>
      <c r="E35" s="648"/>
      <c r="F35" s="648"/>
      <c r="G35" s="648"/>
      <c r="H35" s="648"/>
      <c r="I35" s="648"/>
      <c r="J35" s="648"/>
      <c r="K35" s="648"/>
    </row>
    <row r="36" spans="1:11" s="97" customFormat="1" ht="18.75">
      <c r="A36" s="648" t="s">
        <v>1079</v>
      </c>
      <c r="B36" s="648"/>
      <c r="C36" s="648"/>
      <c r="D36" s="648"/>
      <c r="E36" s="648"/>
      <c r="F36" s="648"/>
      <c r="G36" s="648"/>
      <c r="H36" s="648"/>
      <c r="I36" s="648"/>
      <c r="J36" s="648"/>
      <c r="K36" s="648"/>
    </row>
    <row r="37" spans="1:11" s="24" customFormat="1" ht="18.75">
      <c r="A37" s="73" t="s">
        <v>1100</v>
      </c>
      <c r="B37" s="3"/>
      <c r="C37" s="3"/>
      <c r="D37" s="4"/>
      <c r="E37" s="4"/>
      <c r="F37" s="4"/>
      <c r="G37" s="4"/>
      <c r="H37" s="4"/>
      <c r="J37" s="4"/>
      <c r="K37" s="62"/>
    </row>
    <row r="38" spans="1:11" s="24" customFormat="1" ht="18.75">
      <c r="A38" s="650" t="s">
        <v>1095</v>
      </c>
      <c r="B38" s="650"/>
      <c r="C38" s="650"/>
      <c r="D38" s="650"/>
      <c r="E38" s="3"/>
      <c r="F38" s="3"/>
      <c r="G38" s="3"/>
      <c r="H38" s="3"/>
      <c r="I38" s="14"/>
      <c r="J38" s="3"/>
      <c r="K38" s="3"/>
    </row>
    <row r="39" spans="1:11" s="22" customFormat="1" ht="18.75">
      <c r="A39" s="638" t="s">
        <v>0</v>
      </c>
      <c r="B39" s="638" t="s">
        <v>1</v>
      </c>
      <c r="C39" s="638" t="s">
        <v>2</v>
      </c>
      <c r="D39" s="74" t="s">
        <v>3</v>
      </c>
      <c r="E39" s="641" t="s">
        <v>4</v>
      </c>
      <c r="F39" s="642"/>
      <c r="G39" s="642"/>
      <c r="H39" s="643"/>
      <c r="I39" s="74" t="s">
        <v>363</v>
      </c>
      <c r="J39" s="75" t="s">
        <v>1102</v>
      </c>
      <c r="K39" s="644" t="s">
        <v>728</v>
      </c>
    </row>
    <row r="40" spans="1:11" s="22" customFormat="1" ht="18.75">
      <c r="A40" s="639"/>
      <c r="B40" s="639"/>
      <c r="C40" s="639"/>
      <c r="D40" s="76" t="s">
        <v>6</v>
      </c>
      <c r="E40" s="77">
        <v>2561</v>
      </c>
      <c r="F40" s="74">
        <v>2562</v>
      </c>
      <c r="G40" s="78">
        <v>2563</v>
      </c>
      <c r="H40" s="78">
        <v>2564</v>
      </c>
      <c r="I40" s="76" t="s">
        <v>364</v>
      </c>
      <c r="J40" s="350" t="s">
        <v>7</v>
      </c>
      <c r="K40" s="645"/>
    </row>
    <row r="41" spans="1:11" s="22" customFormat="1" ht="18.75">
      <c r="A41" s="640"/>
      <c r="B41" s="640"/>
      <c r="C41" s="640"/>
      <c r="D41" s="80"/>
      <c r="E41" s="81" t="s">
        <v>8</v>
      </c>
      <c r="F41" s="82" t="s">
        <v>8</v>
      </c>
      <c r="G41" s="83" t="s">
        <v>8</v>
      </c>
      <c r="H41" s="83" t="s">
        <v>8</v>
      </c>
      <c r="I41" s="82"/>
      <c r="J41" s="84"/>
      <c r="K41" s="646"/>
    </row>
    <row r="42" spans="1:11" s="22" customFormat="1" ht="18.75">
      <c r="A42" s="166">
        <v>1</v>
      </c>
      <c r="B42" s="3" t="s">
        <v>800</v>
      </c>
      <c r="C42" s="19" t="s">
        <v>53</v>
      </c>
      <c r="D42" s="166" t="s">
        <v>56</v>
      </c>
      <c r="E42" s="36">
        <v>30000</v>
      </c>
      <c r="F42" s="53">
        <v>30000</v>
      </c>
      <c r="G42" s="36">
        <v>30000</v>
      </c>
      <c r="H42" s="36">
        <v>30000</v>
      </c>
      <c r="I42" s="36" t="s">
        <v>416</v>
      </c>
      <c r="J42" s="48" t="s">
        <v>56</v>
      </c>
      <c r="K42" s="166" t="s">
        <v>517</v>
      </c>
    </row>
    <row r="43" spans="1:11" s="22" customFormat="1" ht="18.75">
      <c r="A43" s="166"/>
      <c r="B43" s="3" t="s">
        <v>801</v>
      </c>
      <c r="C43" s="19" t="s">
        <v>54</v>
      </c>
      <c r="D43" s="16" t="s">
        <v>57</v>
      </c>
      <c r="E43" s="35"/>
      <c r="G43" s="19"/>
      <c r="H43" s="19"/>
      <c r="I43" s="19"/>
      <c r="J43" s="333" t="s">
        <v>57</v>
      </c>
      <c r="K43" s="166"/>
    </row>
    <row r="44" spans="1:11" s="22" customFormat="1" ht="18.75">
      <c r="A44" s="166"/>
      <c r="B44" s="40"/>
      <c r="C44" s="19" t="s">
        <v>55</v>
      </c>
      <c r="D44" s="9" t="s">
        <v>58</v>
      </c>
      <c r="E44" s="36"/>
      <c r="F44" s="53"/>
      <c r="G44" s="36"/>
      <c r="H44" s="36"/>
      <c r="I44" s="44"/>
      <c r="J44" s="94" t="s">
        <v>58</v>
      </c>
      <c r="K44" s="166"/>
    </row>
    <row r="45" spans="1:11" s="22" customFormat="1" ht="18.75">
      <c r="A45" s="167"/>
      <c r="B45" s="387"/>
      <c r="C45" s="12"/>
      <c r="D45" s="355"/>
      <c r="E45" s="167"/>
      <c r="F45" s="14"/>
      <c r="G45" s="12"/>
      <c r="H45" s="12"/>
      <c r="I45" s="27"/>
      <c r="J45" s="14"/>
      <c r="K45" s="167"/>
    </row>
    <row r="46" spans="1:11" s="22" customFormat="1" ht="18.75">
      <c r="A46" s="377"/>
      <c r="B46" s="371"/>
      <c r="D46" s="377"/>
      <c r="E46" s="377"/>
      <c r="K46" s="377"/>
    </row>
    <row r="47" spans="1:11" s="22" customFormat="1" ht="18.75">
      <c r="A47" s="377"/>
      <c r="B47" s="371"/>
      <c r="D47" s="377"/>
      <c r="E47" s="377"/>
      <c r="K47" s="377"/>
    </row>
    <row r="48" spans="1:11" s="22" customFormat="1" ht="18.75">
      <c r="A48" s="377"/>
      <c r="B48" s="371"/>
      <c r="D48" s="377"/>
      <c r="E48" s="377"/>
      <c r="K48" s="377"/>
    </row>
    <row r="49" spans="1:11" s="22" customFormat="1" ht="18.75">
      <c r="A49" s="377"/>
      <c r="B49" s="371"/>
      <c r="D49" s="377"/>
      <c r="E49" s="377"/>
      <c r="K49" s="377"/>
    </row>
    <row r="50" spans="1:11" s="22" customFormat="1" ht="18.75">
      <c r="A50" s="377"/>
      <c r="B50" s="371"/>
      <c r="D50" s="377"/>
      <c r="E50" s="377"/>
      <c r="K50" s="377"/>
    </row>
    <row r="51" spans="1:11" s="22" customFormat="1" ht="18.75">
      <c r="A51" s="377"/>
      <c r="B51" s="371"/>
      <c r="D51" s="377"/>
      <c r="E51" s="377"/>
      <c r="K51" s="377"/>
    </row>
    <row r="52" spans="1:11" s="22" customFormat="1" ht="18.75">
      <c r="A52" s="377"/>
      <c r="B52" s="371"/>
      <c r="D52" s="377"/>
      <c r="E52" s="377"/>
      <c r="K52" s="377"/>
    </row>
    <row r="53" spans="1:11" s="22" customFormat="1" ht="18.75">
      <c r="A53" s="377"/>
      <c r="B53" s="371"/>
      <c r="D53" s="377"/>
      <c r="E53" s="377"/>
      <c r="K53" s="377"/>
    </row>
    <row r="54" spans="1:11" ht="18.75">
      <c r="A54" s="634" t="s">
        <v>1196</v>
      </c>
      <c r="B54" s="634"/>
      <c r="C54" s="634"/>
      <c r="D54" s="634"/>
      <c r="E54" s="634"/>
      <c r="F54" s="634"/>
      <c r="G54" s="634"/>
      <c r="H54" s="634"/>
      <c r="I54" s="634"/>
      <c r="J54" s="634"/>
      <c r="K54" s="634"/>
    </row>
    <row r="55" spans="1:11" s="22" customFormat="1" ht="18.75">
      <c r="A55" s="377"/>
      <c r="B55" s="371"/>
      <c r="D55" s="377"/>
      <c r="E55" s="377"/>
      <c r="K55" s="377"/>
    </row>
    <row r="56" spans="1:11" s="22" customFormat="1" ht="18.75">
      <c r="A56" s="377"/>
      <c r="B56" s="371"/>
      <c r="D56" s="377"/>
      <c r="E56" s="377"/>
      <c r="K56" s="377"/>
    </row>
    <row r="58" spans="10:11" ht="18.75">
      <c r="J58" s="419" t="s">
        <v>1089</v>
      </c>
      <c r="K58" s="61"/>
    </row>
    <row r="59" spans="1:11" ht="18.75">
      <c r="A59" s="647" t="s">
        <v>361</v>
      </c>
      <c r="B59" s="647"/>
      <c r="C59" s="647"/>
      <c r="D59" s="647"/>
      <c r="E59" s="647"/>
      <c r="F59" s="647"/>
      <c r="G59" s="647"/>
      <c r="H59" s="647"/>
      <c r="I59" s="647"/>
      <c r="J59" s="647"/>
      <c r="K59" s="647"/>
    </row>
    <row r="60" spans="1:11" ht="18.75">
      <c r="A60" s="647" t="s">
        <v>1140</v>
      </c>
      <c r="B60" s="647"/>
      <c r="C60" s="647"/>
      <c r="D60" s="647"/>
      <c r="E60" s="647"/>
      <c r="F60" s="647"/>
      <c r="G60" s="647"/>
      <c r="H60" s="647"/>
      <c r="I60" s="647"/>
      <c r="J60" s="647"/>
      <c r="K60" s="647"/>
    </row>
    <row r="61" spans="1:11" ht="18.75">
      <c r="A61" s="647" t="s">
        <v>1090</v>
      </c>
      <c r="B61" s="647"/>
      <c r="C61" s="647"/>
      <c r="D61" s="647"/>
      <c r="E61" s="647"/>
      <c r="F61" s="647"/>
      <c r="G61" s="647"/>
      <c r="H61" s="647"/>
      <c r="I61" s="647"/>
      <c r="J61" s="647"/>
      <c r="K61" s="647"/>
    </row>
    <row r="62" spans="1:11" ht="18.75">
      <c r="A62" s="647" t="s">
        <v>362</v>
      </c>
      <c r="B62" s="647"/>
      <c r="C62" s="647"/>
      <c r="D62" s="647"/>
      <c r="E62" s="647"/>
      <c r="F62" s="647"/>
      <c r="G62" s="647"/>
      <c r="H62" s="647"/>
      <c r="I62" s="647"/>
      <c r="J62" s="647"/>
      <c r="K62" s="647"/>
    </row>
    <row r="63" spans="1:11" s="73" customFormat="1" ht="18.75">
      <c r="A63" s="648" t="s">
        <v>1248</v>
      </c>
      <c r="B63" s="648"/>
      <c r="C63" s="648"/>
      <c r="D63" s="648"/>
      <c r="E63" s="648"/>
      <c r="F63" s="648"/>
      <c r="G63" s="648"/>
      <c r="H63" s="648"/>
      <c r="I63" s="648"/>
      <c r="J63" s="648"/>
      <c r="K63" s="648"/>
    </row>
    <row r="64" spans="1:11" s="97" customFormat="1" ht="18.75">
      <c r="A64" s="648" t="s">
        <v>1079</v>
      </c>
      <c r="B64" s="648"/>
      <c r="C64" s="648"/>
      <c r="D64" s="648"/>
      <c r="E64" s="648"/>
      <c r="F64" s="648"/>
      <c r="G64" s="648"/>
      <c r="H64" s="648"/>
      <c r="I64" s="648"/>
      <c r="J64" s="648"/>
      <c r="K64" s="648"/>
    </row>
    <row r="65" spans="1:11" s="24" customFormat="1" ht="18.75">
      <c r="A65" s="73" t="s">
        <v>1100</v>
      </c>
      <c r="B65" s="3"/>
      <c r="C65" s="3"/>
      <c r="D65" s="4"/>
      <c r="E65" s="4"/>
      <c r="F65" s="4"/>
      <c r="G65" s="4"/>
      <c r="H65" s="4"/>
      <c r="J65" s="4"/>
      <c r="K65" s="62"/>
    </row>
    <row r="66" spans="1:11" s="24" customFormat="1" ht="18.75">
      <c r="A66" s="650" t="s">
        <v>1096</v>
      </c>
      <c r="B66" s="650"/>
      <c r="C66" s="650"/>
      <c r="D66" s="650"/>
      <c r="E66" s="3"/>
      <c r="F66" s="3"/>
      <c r="G66" s="3"/>
      <c r="H66" s="3"/>
      <c r="I66" s="14"/>
      <c r="J66" s="3"/>
      <c r="K66" s="3"/>
    </row>
    <row r="67" spans="1:11" s="22" customFormat="1" ht="18.75">
      <c r="A67" s="638" t="s">
        <v>0</v>
      </c>
      <c r="B67" s="638" t="s">
        <v>1</v>
      </c>
      <c r="C67" s="638" t="s">
        <v>2</v>
      </c>
      <c r="D67" s="74" t="s">
        <v>3</v>
      </c>
      <c r="E67" s="641" t="s">
        <v>4</v>
      </c>
      <c r="F67" s="642"/>
      <c r="G67" s="642"/>
      <c r="H67" s="643"/>
      <c r="I67" s="74" t="s">
        <v>363</v>
      </c>
      <c r="J67" s="75" t="s">
        <v>1102</v>
      </c>
      <c r="K67" s="644" t="s">
        <v>728</v>
      </c>
    </row>
    <row r="68" spans="1:11" s="22" customFormat="1" ht="18.75">
      <c r="A68" s="639"/>
      <c r="B68" s="639"/>
      <c r="C68" s="639"/>
      <c r="D68" s="76" t="s">
        <v>6</v>
      </c>
      <c r="E68" s="77">
        <v>2561</v>
      </c>
      <c r="F68" s="74">
        <v>2562</v>
      </c>
      <c r="G68" s="78">
        <v>2563</v>
      </c>
      <c r="H68" s="78">
        <v>2564</v>
      </c>
      <c r="I68" s="76" t="s">
        <v>364</v>
      </c>
      <c r="J68" s="350" t="s">
        <v>7</v>
      </c>
      <c r="K68" s="645"/>
    </row>
    <row r="69" spans="1:11" s="22" customFormat="1" ht="18.75">
      <c r="A69" s="640"/>
      <c r="B69" s="640"/>
      <c r="C69" s="640"/>
      <c r="D69" s="80"/>
      <c r="E69" s="81" t="s">
        <v>8</v>
      </c>
      <c r="F69" s="82" t="s">
        <v>8</v>
      </c>
      <c r="G69" s="83" t="s">
        <v>8</v>
      </c>
      <c r="H69" s="83" t="s">
        <v>8</v>
      </c>
      <c r="I69" s="82"/>
      <c r="J69" s="84"/>
      <c r="K69" s="646"/>
    </row>
    <row r="70" spans="1:11" s="24" customFormat="1" ht="18.75">
      <c r="A70" s="165">
        <v>1</v>
      </c>
      <c r="B70" s="63" t="s">
        <v>828</v>
      </c>
      <c r="C70" s="86" t="s">
        <v>442</v>
      </c>
      <c r="D70" s="68" t="s">
        <v>264</v>
      </c>
      <c r="E70" s="85">
        <v>40000</v>
      </c>
      <c r="F70" s="66">
        <v>40000</v>
      </c>
      <c r="G70" s="85">
        <v>40000</v>
      </c>
      <c r="H70" s="85">
        <v>40000</v>
      </c>
      <c r="I70" s="142" t="s">
        <v>416</v>
      </c>
      <c r="J70" s="63" t="s">
        <v>28</v>
      </c>
      <c r="K70" s="165" t="s">
        <v>517</v>
      </c>
    </row>
    <row r="71" spans="1:11" s="24" customFormat="1" ht="18.75">
      <c r="A71" s="166"/>
      <c r="B71" s="22" t="s">
        <v>829</v>
      </c>
      <c r="C71" s="19" t="s">
        <v>292</v>
      </c>
      <c r="D71" s="22" t="s">
        <v>265</v>
      </c>
      <c r="E71" s="36"/>
      <c r="F71" s="53"/>
      <c r="G71" s="36"/>
      <c r="H71" s="53"/>
      <c r="I71" s="19"/>
      <c r="J71" s="22" t="s">
        <v>694</v>
      </c>
      <c r="K71" s="166"/>
    </row>
    <row r="72" spans="1:11" s="24" customFormat="1" ht="18.75">
      <c r="A72" s="166"/>
      <c r="B72" s="22" t="s">
        <v>837</v>
      </c>
      <c r="C72" s="19"/>
      <c r="D72" s="22"/>
      <c r="E72" s="36"/>
      <c r="F72" s="53"/>
      <c r="G72" s="36"/>
      <c r="H72" s="53"/>
      <c r="I72" s="19"/>
      <c r="J72" s="22"/>
      <c r="K72" s="166"/>
    </row>
    <row r="73" spans="1:11" s="24" customFormat="1" ht="18.75">
      <c r="A73" s="167"/>
      <c r="B73" s="14" t="s">
        <v>838</v>
      </c>
      <c r="C73" s="12"/>
      <c r="D73" s="14"/>
      <c r="E73" s="88"/>
      <c r="F73" s="164"/>
      <c r="G73" s="88"/>
      <c r="H73" s="164"/>
      <c r="I73" s="12"/>
      <c r="J73" s="14"/>
      <c r="K73" s="167"/>
    </row>
    <row r="74" spans="1:11" s="24" customFormat="1" ht="18.75">
      <c r="A74" s="165">
        <v>2</v>
      </c>
      <c r="B74" s="63" t="s">
        <v>828</v>
      </c>
      <c r="C74" s="86" t="s">
        <v>266</v>
      </c>
      <c r="D74" s="68" t="s">
        <v>264</v>
      </c>
      <c r="E74" s="142">
        <v>30000</v>
      </c>
      <c r="F74" s="339">
        <v>30000</v>
      </c>
      <c r="G74" s="142">
        <v>30000</v>
      </c>
      <c r="H74" s="142">
        <v>30000</v>
      </c>
      <c r="I74" s="142" t="s">
        <v>416</v>
      </c>
      <c r="J74" s="45" t="s">
        <v>76</v>
      </c>
      <c r="K74" s="165" t="s">
        <v>517</v>
      </c>
    </row>
    <row r="75" spans="1:11" s="24" customFormat="1" ht="18.75">
      <c r="A75" s="166"/>
      <c r="B75" s="22" t="s">
        <v>830</v>
      </c>
      <c r="C75" s="19" t="s">
        <v>435</v>
      </c>
      <c r="D75" s="19" t="s">
        <v>436</v>
      </c>
      <c r="E75" s="35"/>
      <c r="F75" s="22"/>
      <c r="G75" s="19"/>
      <c r="H75" s="19"/>
      <c r="I75" s="19"/>
      <c r="J75" s="22" t="s">
        <v>77</v>
      </c>
      <c r="K75" s="19"/>
    </row>
    <row r="76" spans="1:11" s="24" customFormat="1" ht="18.75">
      <c r="A76" s="166"/>
      <c r="B76" s="22" t="s">
        <v>1257</v>
      </c>
      <c r="C76" s="19" t="s">
        <v>437</v>
      </c>
      <c r="D76" s="16"/>
      <c r="E76" s="35"/>
      <c r="F76" s="22"/>
      <c r="G76" s="19"/>
      <c r="H76" s="19"/>
      <c r="I76" s="19"/>
      <c r="J76" s="16"/>
      <c r="K76" s="166"/>
    </row>
    <row r="77" spans="1:11" s="24" customFormat="1" ht="18.75">
      <c r="A77" s="166"/>
      <c r="B77" s="22" t="s">
        <v>293</v>
      </c>
      <c r="C77" s="19"/>
      <c r="D77" s="377"/>
      <c r="E77" s="35"/>
      <c r="F77" s="22"/>
      <c r="G77" s="19"/>
      <c r="H77" s="19"/>
      <c r="I77" s="19"/>
      <c r="J77" s="377"/>
      <c r="K77" s="166"/>
    </row>
    <row r="78" spans="1:11" s="24" customFormat="1" ht="18.75">
      <c r="A78" s="167"/>
      <c r="B78" s="14"/>
      <c r="C78" s="12"/>
      <c r="D78" s="26"/>
      <c r="E78" s="90"/>
      <c r="F78" s="14"/>
      <c r="G78" s="12"/>
      <c r="H78" s="12"/>
      <c r="I78" s="12"/>
      <c r="J78" s="26"/>
      <c r="K78" s="167"/>
    </row>
    <row r="79" spans="1:11" ht="18.75">
      <c r="A79" s="165">
        <v>3</v>
      </c>
      <c r="B79" s="3" t="s">
        <v>1097</v>
      </c>
      <c r="C79" s="15" t="s">
        <v>369</v>
      </c>
      <c r="D79" s="16" t="s">
        <v>371</v>
      </c>
      <c r="E79" s="388">
        <v>1500000</v>
      </c>
      <c r="F79" s="389">
        <v>1500000</v>
      </c>
      <c r="G79" s="388">
        <v>1500000</v>
      </c>
      <c r="H79" s="388">
        <v>1500000</v>
      </c>
      <c r="I79" s="335" t="s">
        <v>365</v>
      </c>
      <c r="J79" s="3" t="s">
        <v>199</v>
      </c>
      <c r="K79" s="166" t="s">
        <v>517</v>
      </c>
    </row>
    <row r="80" spans="1:11" ht="18.75">
      <c r="A80" s="166"/>
      <c r="B80" s="3" t="s">
        <v>1098</v>
      </c>
      <c r="C80" s="19" t="s">
        <v>368</v>
      </c>
      <c r="D80" s="16" t="s">
        <v>370</v>
      </c>
      <c r="E80" s="19"/>
      <c r="G80" s="19"/>
      <c r="H80" s="19"/>
      <c r="I80" s="166" t="s">
        <v>366</v>
      </c>
      <c r="J80" s="3" t="s">
        <v>200</v>
      </c>
      <c r="K80" s="19"/>
    </row>
    <row r="81" spans="1:11" ht="18.75">
      <c r="A81" s="166"/>
      <c r="B81" s="22" t="s">
        <v>1099</v>
      </c>
      <c r="C81" s="19"/>
      <c r="D81" s="377"/>
      <c r="E81" s="19"/>
      <c r="F81" s="22"/>
      <c r="G81" s="19"/>
      <c r="H81" s="19"/>
      <c r="I81" s="166" t="s">
        <v>367</v>
      </c>
      <c r="J81" s="22"/>
      <c r="K81" s="19"/>
    </row>
    <row r="82" spans="1:11" ht="18.75">
      <c r="A82" s="167"/>
      <c r="B82" s="14" t="s">
        <v>293</v>
      </c>
      <c r="C82" s="12"/>
      <c r="D82" s="26"/>
      <c r="E82" s="12"/>
      <c r="F82" s="14"/>
      <c r="G82" s="12"/>
      <c r="H82" s="12"/>
      <c r="I82" s="167"/>
      <c r="J82" s="14"/>
      <c r="K82" s="12"/>
    </row>
    <row r="83" spans="1:11" s="24" customFormat="1" ht="18.75">
      <c r="A83" s="377"/>
      <c r="B83" s="22"/>
      <c r="C83" s="22"/>
      <c r="D83" s="377"/>
      <c r="E83" s="94"/>
      <c r="F83" s="22"/>
      <c r="G83" s="22"/>
      <c r="H83" s="22"/>
      <c r="I83" s="22"/>
      <c r="J83" s="377"/>
      <c r="K83" s="377"/>
    </row>
    <row r="84" spans="1:11" ht="18.75">
      <c r="A84" s="634" t="s">
        <v>1197</v>
      </c>
      <c r="B84" s="634"/>
      <c r="C84" s="634"/>
      <c r="D84" s="634"/>
      <c r="E84" s="634"/>
      <c r="F84" s="634"/>
      <c r="G84" s="634"/>
      <c r="H84" s="634"/>
      <c r="I84" s="634"/>
      <c r="J84" s="634"/>
      <c r="K84" s="634"/>
    </row>
    <row r="86" spans="1:11" ht="18.75">
      <c r="A86" s="22"/>
      <c r="B86" s="22"/>
      <c r="C86" s="22"/>
      <c r="D86" s="22"/>
      <c r="E86" s="22"/>
      <c r="F86" s="22"/>
      <c r="G86" s="22"/>
      <c r="H86" s="22"/>
      <c r="I86" s="22"/>
      <c r="J86" s="419" t="s">
        <v>1089</v>
      </c>
      <c r="K86" s="62"/>
    </row>
    <row r="87" spans="1:11" ht="18.75">
      <c r="A87" s="647" t="s">
        <v>361</v>
      </c>
      <c r="B87" s="647"/>
      <c r="C87" s="647"/>
      <c r="D87" s="647"/>
      <c r="E87" s="647"/>
      <c r="F87" s="647"/>
      <c r="G87" s="647"/>
      <c r="H87" s="647"/>
      <c r="I87" s="647"/>
      <c r="J87" s="647"/>
      <c r="K87" s="647"/>
    </row>
    <row r="88" spans="1:11" ht="18.75">
      <c r="A88" s="647" t="s">
        <v>1140</v>
      </c>
      <c r="B88" s="647"/>
      <c r="C88" s="647"/>
      <c r="D88" s="647"/>
      <c r="E88" s="647"/>
      <c r="F88" s="647"/>
      <c r="G88" s="647"/>
      <c r="H88" s="647"/>
      <c r="I88" s="647"/>
      <c r="J88" s="647"/>
      <c r="K88" s="647"/>
    </row>
    <row r="89" spans="1:11" ht="18.75">
      <c r="A89" s="647" t="s">
        <v>1090</v>
      </c>
      <c r="B89" s="647"/>
      <c r="C89" s="647"/>
      <c r="D89" s="647"/>
      <c r="E89" s="647"/>
      <c r="F89" s="647"/>
      <c r="G89" s="647"/>
      <c r="H89" s="647"/>
      <c r="I89" s="647"/>
      <c r="J89" s="647"/>
      <c r="K89" s="647"/>
    </row>
    <row r="90" spans="1:11" ht="18.75">
      <c r="A90" s="647" t="s">
        <v>362</v>
      </c>
      <c r="B90" s="647"/>
      <c r="C90" s="647"/>
      <c r="D90" s="647"/>
      <c r="E90" s="647"/>
      <c r="F90" s="647"/>
      <c r="G90" s="647"/>
      <c r="H90" s="647"/>
      <c r="I90" s="647"/>
      <c r="J90" s="647"/>
      <c r="K90" s="647"/>
    </row>
    <row r="91" spans="1:11" s="73" customFormat="1" ht="18.75">
      <c r="A91" s="648" t="s">
        <v>1240</v>
      </c>
      <c r="B91" s="648"/>
      <c r="C91" s="648"/>
      <c r="D91" s="648"/>
      <c r="E91" s="648"/>
      <c r="F91" s="648"/>
      <c r="G91" s="648"/>
      <c r="H91" s="648"/>
      <c r="I91" s="648"/>
      <c r="J91" s="648"/>
      <c r="K91" s="648"/>
    </row>
    <row r="92" spans="1:11" s="73" customFormat="1" ht="18.75">
      <c r="A92" s="648" t="s">
        <v>1081</v>
      </c>
      <c r="B92" s="648"/>
      <c r="C92" s="648"/>
      <c r="D92" s="648"/>
      <c r="E92" s="648"/>
      <c r="F92" s="648"/>
      <c r="G92" s="648"/>
      <c r="H92" s="648"/>
      <c r="I92" s="648"/>
      <c r="J92" s="648"/>
      <c r="K92" s="648"/>
    </row>
    <row r="93" spans="1:11" s="4" customFormat="1" ht="18.75">
      <c r="A93" s="2" t="s">
        <v>1101</v>
      </c>
      <c r="B93" s="3"/>
      <c r="C93" s="3"/>
      <c r="K93" s="30"/>
    </row>
    <row r="94" spans="1:11" ht="18.75">
      <c r="A94" s="73" t="s">
        <v>867</v>
      </c>
      <c r="K94" s="22"/>
    </row>
    <row r="95" spans="1:11" ht="18.75">
      <c r="A95" s="638" t="s">
        <v>0</v>
      </c>
      <c r="B95" s="638" t="s">
        <v>1</v>
      </c>
      <c r="C95" s="638" t="s">
        <v>2</v>
      </c>
      <c r="D95" s="74" t="s">
        <v>3</v>
      </c>
      <c r="E95" s="641" t="s">
        <v>4</v>
      </c>
      <c r="F95" s="642"/>
      <c r="G95" s="642"/>
      <c r="H95" s="643"/>
      <c r="I95" s="74" t="s">
        <v>363</v>
      </c>
      <c r="J95" s="75" t="s">
        <v>1102</v>
      </c>
      <c r="K95" s="644" t="s">
        <v>728</v>
      </c>
    </row>
    <row r="96" spans="1:11" ht="18.75">
      <c r="A96" s="639"/>
      <c r="B96" s="639"/>
      <c r="C96" s="639"/>
      <c r="D96" s="76" t="s">
        <v>6</v>
      </c>
      <c r="E96" s="77">
        <v>2561</v>
      </c>
      <c r="F96" s="74">
        <v>2562</v>
      </c>
      <c r="G96" s="78">
        <v>2563</v>
      </c>
      <c r="H96" s="78">
        <v>2564</v>
      </c>
      <c r="I96" s="76" t="s">
        <v>364</v>
      </c>
      <c r="J96" s="350" t="s">
        <v>7</v>
      </c>
      <c r="K96" s="645"/>
    </row>
    <row r="97" spans="1:11" ht="18.75">
      <c r="A97" s="640"/>
      <c r="B97" s="640"/>
      <c r="C97" s="640"/>
      <c r="D97" s="80"/>
      <c r="E97" s="81" t="s">
        <v>8</v>
      </c>
      <c r="F97" s="82" t="s">
        <v>8</v>
      </c>
      <c r="G97" s="83" t="s">
        <v>8</v>
      </c>
      <c r="H97" s="83" t="s">
        <v>8</v>
      </c>
      <c r="I97" s="82"/>
      <c r="J97" s="84"/>
      <c r="K97" s="646"/>
    </row>
    <row r="98" spans="1:11" s="103" customFormat="1" ht="18.75">
      <c r="A98" s="119">
        <v>1</v>
      </c>
      <c r="B98" s="120" t="s">
        <v>914</v>
      </c>
      <c r="C98" s="120" t="s">
        <v>355</v>
      </c>
      <c r="D98" s="282" t="s">
        <v>357</v>
      </c>
      <c r="E98" s="254">
        <v>21000</v>
      </c>
      <c r="F98" s="162">
        <v>21000</v>
      </c>
      <c r="G98" s="254">
        <v>21000</v>
      </c>
      <c r="H98" s="254">
        <v>21000</v>
      </c>
      <c r="I98" s="254" t="s">
        <v>365</v>
      </c>
      <c r="J98" s="360" t="s">
        <v>358</v>
      </c>
      <c r="K98" s="119" t="s">
        <v>14</v>
      </c>
    </row>
    <row r="99" spans="1:11" s="103" customFormat="1" ht="18.75">
      <c r="A99" s="125"/>
      <c r="B99" s="125" t="s">
        <v>915</v>
      </c>
      <c r="C99" s="125" t="s">
        <v>1285</v>
      </c>
      <c r="D99" s="127"/>
      <c r="E99" s="125"/>
      <c r="F99" s="257"/>
      <c r="G99" s="125"/>
      <c r="H99" s="125"/>
      <c r="I99" s="125" t="s">
        <v>374</v>
      </c>
      <c r="J99" s="361" t="s">
        <v>359</v>
      </c>
      <c r="K99" s="125"/>
    </row>
    <row r="100" spans="1:11" s="103" customFormat="1" ht="18.75">
      <c r="A100" s="125"/>
      <c r="B100" s="125" t="s">
        <v>917</v>
      </c>
      <c r="C100" s="125" t="s">
        <v>356</v>
      </c>
      <c r="D100" s="127"/>
      <c r="E100" s="125"/>
      <c r="F100" s="257"/>
      <c r="G100" s="125"/>
      <c r="H100" s="125"/>
      <c r="I100" s="125" t="s">
        <v>397</v>
      </c>
      <c r="J100" s="361"/>
      <c r="K100" s="125"/>
    </row>
    <row r="101" spans="1:11" ht="18.75">
      <c r="A101" s="12"/>
      <c r="B101" s="12" t="s">
        <v>916</v>
      </c>
      <c r="C101" s="12"/>
      <c r="D101" s="90"/>
      <c r="E101" s="12"/>
      <c r="F101" s="27"/>
      <c r="G101" s="12"/>
      <c r="H101" s="12"/>
      <c r="I101" s="12"/>
      <c r="J101" s="27"/>
      <c r="K101" s="12"/>
    </row>
    <row r="102" spans="1:11" ht="18.75" customHeight="1">
      <c r="A102" s="165">
        <v>2</v>
      </c>
      <c r="B102" s="63" t="s">
        <v>1298</v>
      </c>
      <c r="C102" s="15" t="s">
        <v>209</v>
      </c>
      <c r="D102" s="669" t="s">
        <v>211</v>
      </c>
      <c r="E102" s="17">
        <v>100000</v>
      </c>
      <c r="F102" s="59">
        <v>100000</v>
      </c>
      <c r="G102" s="17">
        <v>100000</v>
      </c>
      <c r="H102" s="17">
        <v>100000</v>
      </c>
      <c r="I102" s="334" t="s">
        <v>374</v>
      </c>
      <c r="J102" s="63" t="s">
        <v>212</v>
      </c>
      <c r="K102" s="165" t="s">
        <v>14</v>
      </c>
    </row>
    <row r="103" spans="1:11" ht="18.75">
      <c r="A103" s="19"/>
      <c r="B103" s="22" t="s">
        <v>1299</v>
      </c>
      <c r="C103" s="19" t="s">
        <v>210</v>
      </c>
      <c r="D103" s="670"/>
      <c r="E103" s="19"/>
      <c r="F103" s="22"/>
      <c r="G103" s="19"/>
      <c r="H103" s="19"/>
      <c r="I103" s="166" t="s">
        <v>375</v>
      </c>
      <c r="J103" s="22" t="s">
        <v>213</v>
      </c>
      <c r="K103" s="166"/>
    </row>
    <row r="104" spans="1:11" ht="18.75">
      <c r="A104" s="12"/>
      <c r="B104" s="14" t="s">
        <v>208</v>
      </c>
      <c r="C104" s="12"/>
      <c r="D104" s="671"/>
      <c r="E104" s="12"/>
      <c r="F104" s="14"/>
      <c r="G104" s="12"/>
      <c r="H104" s="12"/>
      <c r="I104" s="167" t="s">
        <v>1</v>
      </c>
      <c r="J104" s="14" t="s">
        <v>214</v>
      </c>
      <c r="K104" s="12"/>
    </row>
    <row r="105" spans="1:11" ht="18.75">
      <c r="A105" s="22"/>
      <c r="B105" s="22"/>
      <c r="C105" s="22"/>
      <c r="D105" s="437"/>
      <c r="E105" s="22"/>
      <c r="F105" s="22"/>
      <c r="G105" s="22"/>
      <c r="H105" s="22"/>
      <c r="I105" s="377"/>
      <c r="J105" s="22"/>
      <c r="K105" s="22"/>
    </row>
    <row r="106" spans="1:11" ht="18.75">
      <c r="A106" s="22"/>
      <c r="B106" s="22"/>
      <c r="C106" s="22"/>
      <c r="D106" s="437"/>
      <c r="E106" s="22"/>
      <c r="F106" s="22"/>
      <c r="G106" s="22"/>
      <c r="H106" s="22"/>
      <c r="I106" s="377"/>
      <c r="J106" s="22"/>
      <c r="K106" s="22"/>
    </row>
    <row r="107" spans="1:11" ht="18.75">
      <c r="A107" s="22"/>
      <c r="B107" s="22"/>
      <c r="C107" s="22"/>
      <c r="D107" s="437"/>
      <c r="E107" s="22"/>
      <c r="F107" s="22"/>
      <c r="G107" s="22"/>
      <c r="H107" s="22"/>
      <c r="I107" s="377"/>
      <c r="J107" s="22"/>
      <c r="K107" s="22"/>
    </row>
    <row r="108" spans="1:11" ht="18.75">
      <c r="A108" s="22"/>
      <c r="B108" s="22"/>
      <c r="C108" s="22"/>
      <c r="D108" s="437"/>
      <c r="E108" s="22"/>
      <c r="F108" s="22"/>
      <c r="G108" s="22"/>
      <c r="H108" s="22"/>
      <c r="I108" s="377"/>
      <c r="J108" s="22"/>
      <c r="K108" s="22"/>
    </row>
    <row r="109" spans="1:11" ht="18.75">
      <c r="A109" s="22"/>
      <c r="B109" s="22"/>
      <c r="C109" s="22"/>
      <c r="D109" s="437"/>
      <c r="E109" s="22"/>
      <c r="F109" s="22"/>
      <c r="G109" s="22"/>
      <c r="H109" s="22"/>
      <c r="I109" s="377"/>
      <c r="J109" s="22"/>
      <c r="K109" s="22"/>
    </row>
    <row r="110" spans="1:11" ht="18.75">
      <c r="A110" s="22"/>
      <c r="B110" s="22"/>
      <c r="C110" s="22"/>
      <c r="D110" s="437"/>
      <c r="E110" s="22"/>
      <c r="F110" s="22"/>
      <c r="G110" s="22"/>
      <c r="H110" s="22"/>
      <c r="I110" s="377"/>
      <c r="J110" s="22"/>
      <c r="K110" s="22"/>
    </row>
    <row r="111" spans="1:11" ht="18.75">
      <c r="A111" s="22"/>
      <c r="B111" s="22"/>
      <c r="C111" s="22"/>
      <c r="D111" s="437"/>
      <c r="E111" s="22"/>
      <c r="F111" s="22"/>
      <c r="G111" s="22"/>
      <c r="H111" s="22"/>
      <c r="I111" s="377"/>
      <c r="J111" s="22"/>
      <c r="K111" s="22"/>
    </row>
    <row r="112" spans="1:11" ht="18.75">
      <c r="A112" s="595" t="s">
        <v>1198</v>
      </c>
      <c r="B112" s="595"/>
      <c r="C112" s="595"/>
      <c r="D112" s="595"/>
      <c r="E112" s="595"/>
      <c r="F112" s="595"/>
      <c r="G112" s="595"/>
      <c r="H112" s="595"/>
      <c r="I112" s="595"/>
      <c r="J112" s="595"/>
      <c r="K112" s="595"/>
    </row>
    <row r="113" spans="1:11" ht="18.75">
      <c r="A113" s="22"/>
      <c r="B113" s="22"/>
      <c r="C113" s="22"/>
      <c r="D113" s="94"/>
      <c r="E113" s="22"/>
      <c r="F113" s="22"/>
      <c r="G113" s="22"/>
      <c r="H113" s="22"/>
      <c r="I113" s="22"/>
      <c r="J113" s="22"/>
      <c r="K113" s="22"/>
    </row>
    <row r="114" spans="1:11" ht="18.75">
      <c r="A114" s="22"/>
      <c r="B114" s="22"/>
      <c r="C114" s="22"/>
      <c r="D114" s="94"/>
      <c r="E114" s="22"/>
      <c r="F114" s="22"/>
      <c r="G114" s="22"/>
      <c r="H114" s="22"/>
      <c r="I114" s="22"/>
      <c r="J114" s="22"/>
      <c r="K114" s="22"/>
    </row>
    <row r="115" spans="1:11" ht="18.75">
      <c r="A115" s="22"/>
      <c r="B115" s="22"/>
      <c r="C115" s="22"/>
      <c r="D115" s="94"/>
      <c r="E115" s="22"/>
      <c r="F115" s="22"/>
      <c r="G115" s="22"/>
      <c r="H115" s="22"/>
      <c r="I115" s="22"/>
      <c r="J115" s="22"/>
      <c r="K115" s="22"/>
    </row>
    <row r="116" spans="1:11" ht="18.75">
      <c r="A116" s="22"/>
      <c r="B116" s="22"/>
      <c r="C116" s="22"/>
      <c r="D116" s="94"/>
      <c r="E116" s="22"/>
      <c r="F116" s="22"/>
      <c r="G116" s="22"/>
      <c r="H116" s="22"/>
      <c r="I116" s="22"/>
      <c r="J116" s="22"/>
      <c r="K116" s="22"/>
    </row>
    <row r="117" spans="1:11" ht="18.75">
      <c r="A117" s="22"/>
      <c r="B117" s="22"/>
      <c r="C117" s="22"/>
      <c r="D117" s="94"/>
      <c r="E117" s="22"/>
      <c r="F117" s="22"/>
      <c r="G117" s="22"/>
      <c r="H117" s="22"/>
      <c r="I117" s="22"/>
      <c r="J117" s="22"/>
      <c r="K117" s="22"/>
    </row>
  </sheetData>
  <sheetProtection/>
  <mergeCells count="51">
    <mergeCell ref="A54:K54"/>
    <mergeCell ref="A84:K84"/>
    <mergeCell ref="A112:K112"/>
    <mergeCell ref="A31:K31"/>
    <mergeCell ref="A32:K32"/>
    <mergeCell ref="A33:K33"/>
    <mergeCell ref="A34:K34"/>
    <mergeCell ref="A87:K87"/>
    <mergeCell ref="A88:K88"/>
    <mergeCell ref="A89:K89"/>
    <mergeCell ref="A90:K90"/>
    <mergeCell ref="A60:K60"/>
    <mergeCell ref="A61:K61"/>
    <mergeCell ref="A62:K62"/>
    <mergeCell ref="A63:K63"/>
    <mergeCell ref="A64:K64"/>
    <mergeCell ref="D102:D104"/>
    <mergeCell ref="A91:K91"/>
    <mergeCell ref="A92:K92"/>
    <mergeCell ref="A67:A69"/>
    <mergeCell ref="B67:B69"/>
    <mergeCell ref="C67:C69"/>
    <mergeCell ref="E67:H67"/>
    <mergeCell ref="K67:K69"/>
    <mergeCell ref="A95:A97"/>
    <mergeCell ref="B95:B97"/>
    <mergeCell ref="C95:C97"/>
    <mergeCell ref="E95:H95"/>
    <mergeCell ref="K95:K97"/>
    <mergeCell ref="A39:A41"/>
    <mergeCell ref="B39:B41"/>
    <mergeCell ref="C39:C41"/>
    <mergeCell ref="E39:H39"/>
    <mergeCell ref="K39:K41"/>
    <mergeCell ref="A66:D66"/>
    <mergeCell ref="A59:K59"/>
    <mergeCell ref="C11:C13"/>
    <mergeCell ref="E11:H11"/>
    <mergeCell ref="K11:K13"/>
    <mergeCell ref="A38:D38"/>
    <mergeCell ref="A35:K35"/>
    <mergeCell ref="A36:K36"/>
    <mergeCell ref="A27:K27"/>
    <mergeCell ref="A11:A13"/>
    <mergeCell ref="B11:B13"/>
    <mergeCell ref="A3:K3"/>
    <mergeCell ref="A4:K4"/>
    <mergeCell ref="A5:K5"/>
    <mergeCell ref="A6:K6"/>
    <mergeCell ref="A7:K7"/>
    <mergeCell ref="A8:K8"/>
  </mergeCells>
  <printOptions/>
  <pageMargins left="0" right="0" top="0.5905511811023623" bottom="0.35433070866141736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2:L74"/>
  <sheetViews>
    <sheetView view="pageBreakPreview" zoomScaleNormal="110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0.8515625" style="181" customWidth="1"/>
    <col min="2" max="2" width="7.8515625" style="203" customWidth="1"/>
    <col min="3" max="3" width="11.57421875" style="181" customWidth="1"/>
    <col min="4" max="4" width="7.57421875" style="203" customWidth="1"/>
    <col min="5" max="5" width="11.57421875" style="181" customWidth="1"/>
    <col min="6" max="6" width="6.57421875" style="192" customWidth="1"/>
    <col min="7" max="7" width="11.57421875" style="193" customWidth="1"/>
    <col min="8" max="8" width="7.00390625" style="192" customWidth="1"/>
    <col min="9" max="9" width="11.7109375" style="193" customWidth="1"/>
    <col min="10" max="10" width="7.00390625" style="192" customWidth="1"/>
    <col min="11" max="11" width="11.57421875" style="181" customWidth="1"/>
    <col min="12" max="16384" width="9.00390625" style="181" customWidth="1"/>
  </cols>
  <sheetData>
    <row r="2" spans="1:11" s="242" customFormat="1" ht="20.25">
      <c r="A2" s="595" t="s">
        <v>1200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3" ht="20.25">
      <c r="I3" s="420" t="s">
        <v>1132</v>
      </c>
    </row>
    <row r="4" spans="1:12" ht="26.25">
      <c r="A4" s="605" t="s">
        <v>1141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180"/>
    </row>
    <row r="5" spans="1:12" ht="26.25" customHeight="1">
      <c r="A5" s="605" t="s">
        <v>529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180"/>
    </row>
    <row r="6" spans="1:12" ht="26.25" customHeight="1">
      <c r="A6" s="605" t="s">
        <v>1121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180"/>
    </row>
    <row r="7" spans="1:12" ht="26.25" customHeight="1">
      <c r="A7" s="664" t="s">
        <v>1088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180"/>
    </row>
    <row r="8" spans="1:12" ht="26.25" customHeight="1">
      <c r="A8" s="663" t="s">
        <v>360</v>
      </c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182"/>
    </row>
    <row r="9" spans="1:11" s="183" customFormat="1" ht="20.25">
      <c r="A9" s="596" t="s">
        <v>1127</v>
      </c>
      <c r="B9" s="598" t="s">
        <v>530</v>
      </c>
      <c r="C9" s="599"/>
      <c r="D9" s="598" t="s">
        <v>535</v>
      </c>
      <c r="E9" s="599"/>
      <c r="F9" s="600" t="s">
        <v>1123</v>
      </c>
      <c r="G9" s="601"/>
      <c r="H9" s="600" t="s">
        <v>1122</v>
      </c>
      <c r="I9" s="601"/>
      <c r="J9" s="598" t="s">
        <v>1209</v>
      </c>
      <c r="K9" s="599"/>
    </row>
    <row r="10" spans="1:11" s="183" customFormat="1" ht="23.25" customHeight="1">
      <c r="A10" s="597"/>
      <c r="B10" s="602" t="s">
        <v>531</v>
      </c>
      <c r="C10" s="198" t="s">
        <v>532</v>
      </c>
      <c r="D10" s="602" t="s">
        <v>531</v>
      </c>
      <c r="E10" s="198" t="s">
        <v>532</v>
      </c>
      <c r="F10" s="602" t="s">
        <v>531</v>
      </c>
      <c r="G10" s="198" t="s">
        <v>532</v>
      </c>
      <c r="H10" s="602" t="s">
        <v>531</v>
      </c>
      <c r="I10" s="198" t="s">
        <v>532</v>
      </c>
      <c r="J10" s="602" t="s">
        <v>531</v>
      </c>
      <c r="K10" s="198" t="s">
        <v>532</v>
      </c>
    </row>
    <row r="11" spans="1:11" s="183" customFormat="1" ht="20.25">
      <c r="A11" s="597"/>
      <c r="B11" s="604"/>
      <c r="C11" s="199" t="s">
        <v>533</v>
      </c>
      <c r="D11" s="604"/>
      <c r="E11" s="199" t="s">
        <v>533</v>
      </c>
      <c r="F11" s="604"/>
      <c r="G11" s="199" t="s">
        <v>533</v>
      </c>
      <c r="H11" s="604"/>
      <c r="I11" s="199" t="s">
        <v>533</v>
      </c>
      <c r="J11" s="604"/>
      <c r="K11" s="199" t="s">
        <v>533</v>
      </c>
    </row>
    <row r="12" spans="1:11" ht="40.5">
      <c r="A12" s="422" t="s">
        <v>1133</v>
      </c>
      <c r="B12" s="288"/>
      <c r="C12" s="397"/>
      <c r="D12" s="224"/>
      <c r="E12" s="397"/>
      <c r="F12" s="398"/>
      <c r="G12" s="397"/>
      <c r="H12" s="398"/>
      <c r="I12" s="397"/>
      <c r="J12" s="398"/>
      <c r="K12" s="228"/>
    </row>
    <row r="13" spans="1:11" ht="20.25" customHeight="1">
      <c r="A13" s="238" t="s">
        <v>742</v>
      </c>
      <c r="B13" s="235">
        <v>4</v>
      </c>
      <c r="C13" s="236">
        <v>6500000</v>
      </c>
      <c r="D13" s="235">
        <v>4</v>
      </c>
      <c r="E13" s="236">
        <v>6500000</v>
      </c>
      <c r="F13" s="235">
        <v>4</v>
      </c>
      <c r="G13" s="236">
        <v>6500000</v>
      </c>
      <c r="H13" s="235">
        <v>4</v>
      </c>
      <c r="I13" s="236">
        <v>6500000</v>
      </c>
      <c r="J13" s="211">
        <f>SUM(B13+D13+F13+H13)</f>
        <v>16</v>
      </c>
      <c r="K13" s="211">
        <f>SUM(C13+E13+G13+I13)</f>
        <v>26000000</v>
      </c>
    </row>
    <row r="14" spans="1:11" s="186" customFormat="1" ht="20.25" thickBot="1">
      <c r="A14" s="232" t="s">
        <v>1247</v>
      </c>
      <c r="B14" s="233">
        <f aca="true" t="shared" si="0" ref="B14:K14">SUM(B13:B13)</f>
        <v>4</v>
      </c>
      <c r="C14" s="234">
        <f t="shared" si="0"/>
        <v>6500000</v>
      </c>
      <c r="D14" s="233">
        <f t="shared" si="0"/>
        <v>4</v>
      </c>
      <c r="E14" s="234">
        <f t="shared" si="0"/>
        <v>6500000</v>
      </c>
      <c r="F14" s="233">
        <f t="shared" si="0"/>
        <v>4</v>
      </c>
      <c r="G14" s="234">
        <f t="shared" si="0"/>
        <v>6500000</v>
      </c>
      <c r="H14" s="233">
        <f t="shared" si="0"/>
        <v>4</v>
      </c>
      <c r="I14" s="234">
        <f t="shared" si="0"/>
        <v>6500000</v>
      </c>
      <c r="J14" s="233">
        <f t="shared" si="0"/>
        <v>16</v>
      </c>
      <c r="K14" s="234">
        <f t="shared" si="0"/>
        <v>26000000</v>
      </c>
    </row>
    <row r="15" spans="1:11" s="186" customFormat="1" ht="20.25" thickTop="1">
      <c r="A15" s="188"/>
      <c r="B15" s="244"/>
      <c r="C15" s="246"/>
      <c r="D15" s="244"/>
      <c r="E15" s="246"/>
      <c r="F15" s="244"/>
      <c r="G15" s="246"/>
      <c r="H15" s="244"/>
      <c r="I15" s="246"/>
      <c r="J15" s="244"/>
      <c r="K15" s="246"/>
    </row>
    <row r="16" spans="1:11" s="186" customFormat="1" ht="19.5">
      <c r="A16" s="188"/>
      <c r="B16" s="244"/>
      <c r="C16" s="246"/>
      <c r="D16" s="244"/>
      <c r="E16" s="246"/>
      <c r="F16" s="244"/>
      <c r="G16" s="246"/>
      <c r="H16" s="244"/>
      <c r="I16" s="246"/>
      <c r="J16" s="244"/>
      <c r="K16" s="246"/>
    </row>
    <row r="17" spans="1:11" s="186" customFormat="1" ht="19.5">
      <c r="A17" s="188"/>
      <c r="B17" s="244"/>
      <c r="C17" s="246"/>
      <c r="D17" s="244"/>
      <c r="E17" s="246"/>
      <c r="F17" s="244"/>
      <c r="G17" s="246"/>
      <c r="H17" s="244"/>
      <c r="I17" s="246"/>
      <c r="J17" s="244"/>
      <c r="K17" s="246"/>
    </row>
    <row r="18" spans="1:11" s="186" customFormat="1" ht="19.5">
      <c r="A18" s="188"/>
      <c r="B18" s="244"/>
      <c r="C18" s="246"/>
      <c r="D18" s="244"/>
      <c r="E18" s="246"/>
      <c r="F18" s="244"/>
      <c r="G18" s="246"/>
      <c r="H18" s="244"/>
      <c r="I18" s="246"/>
      <c r="J18" s="244"/>
      <c r="K18" s="246"/>
    </row>
    <row r="19" spans="1:11" s="186" customFormat="1" ht="19.5">
      <c r="A19" s="188"/>
      <c r="B19" s="244"/>
      <c r="C19" s="246"/>
      <c r="D19" s="244"/>
      <c r="E19" s="246"/>
      <c r="F19" s="244"/>
      <c r="G19" s="246"/>
      <c r="H19" s="244"/>
      <c r="I19" s="246"/>
      <c r="J19" s="244"/>
      <c r="K19" s="246"/>
    </row>
    <row r="20" spans="1:11" s="186" customFormat="1" ht="19.5">
      <c r="A20" s="188"/>
      <c r="B20" s="244"/>
      <c r="C20" s="246"/>
      <c r="D20" s="244"/>
      <c r="E20" s="246"/>
      <c r="F20" s="244"/>
      <c r="G20" s="246"/>
      <c r="H20" s="244"/>
      <c r="I20" s="246"/>
      <c r="J20" s="244"/>
      <c r="K20" s="246"/>
    </row>
    <row r="21" spans="1:11" s="186" customFormat="1" ht="19.5">
      <c r="A21" s="188"/>
      <c r="B21" s="244"/>
      <c r="C21" s="246"/>
      <c r="D21" s="244"/>
      <c r="E21" s="246"/>
      <c r="F21" s="244"/>
      <c r="G21" s="246"/>
      <c r="H21" s="244"/>
      <c r="I21" s="246"/>
      <c r="J21" s="244"/>
      <c r="K21" s="246"/>
    </row>
    <row r="22" spans="1:11" s="186" customFormat="1" ht="19.5">
      <c r="A22" s="188"/>
      <c r="B22" s="244"/>
      <c r="C22" s="246"/>
      <c r="D22" s="244"/>
      <c r="E22" s="246"/>
      <c r="F22" s="244"/>
      <c r="G22" s="246"/>
      <c r="H22" s="244"/>
      <c r="I22" s="246"/>
      <c r="J22" s="244"/>
      <c r="K22" s="246"/>
    </row>
    <row r="23" spans="1:11" s="186" customFormat="1" ht="19.5">
      <c r="A23" s="188"/>
      <c r="B23" s="244"/>
      <c r="C23" s="246"/>
      <c r="D23" s="244"/>
      <c r="E23" s="246"/>
      <c r="F23" s="244"/>
      <c r="G23" s="246"/>
      <c r="H23" s="244"/>
      <c r="I23" s="246"/>
      <c r="J23" s="244"/>
      <c r="K23" s="246"/>
    </row>
    <row r="24" spans="1:11" s="186" customFormat="1" ht="19.5">
      <c r="A24" s="188"/>
      <c r="B24" s="244"/>
      <c r="C24" s="246"/>
      <c r="D24" s="244"/>
      <c r="E24" s="246"/>
      <c r="F24" s="244"/>
      <c r="G24" s="246"/>
      <c r="H24" s="244"/>
      <c r="I24" s="246"/>
      <c r="J24" s="244"/>
      <c r="K24" s="246"/>
    </row>
    <row r="25" spans="1:11" s="186" customFormat="1" ht="19.5">
      <c r="A25" s="188"/>
      <c r="B25" s="244"/>
      <c r="C25" s="246"/>
      <c r="D25" s="244"/>
      <c r="E25" s="246"/>
      <c r="F25" s="244"/>
      <c r="G25" s="246"/>
      <c r="H25" s="244"/>
      <c r="I25" s="246"/>
      <c r="J25" s="244"/>
      <c r="K25" s="246"/>
    </row>
    <row r="26" spans="1:11" s="186" customFormat="1" ht="19.5">
      <c r="A26" s="188"/>
      <c r="B26" s="244"/>
      <c r="C26" s="246"/>
      <c r="D26" s="244"/>
      <c r="E26" s="246"/>
      <c r="F26" s="244"/>
      <c r="G26" s="246"/>
      <c r="H26" s="244"/>
      <c r="I26" s="246"/>
      <c r="J26" s="244"/>
      <c r="K26" s="396"/>
    </row>
    <row r="27" spans="1:11" s="186" customFormat="1" ht="19.5">
      <c r="A27" s="188"/>
      <c r="B27" s="244"/>
      <c r="C27" s="246"/>
      <c r="D27" s="244"/>
      <c r="E27" s="246"/>
      <c r="F27" s="244"/>
      <c r="G27" s="246"/>
      <c r="H27" s="244"/>
      <c r="I27" s="246"/>
      <c r="J27" s="244"/>
      <c r="K27" s="396"/>
    </row>
    <row r="28" spans="1:11" s="186" customFormat="1" ht="19.5">
      <c r="A28" s="188"/>
      <c r="B28" s="244"/>
      <c r="C28" s="246"/>
      <c r="D28" s="244"/>
      <c r="E28" s="246"/>
      <c r="F28" s="244"/>
      <c r="G28" s="246"/>
      <c r="H28" s="244"/>
      <c r="I28" s="246"/>
      <c r="J28" s="244"/>
      <c r="K28" s="396"/>
    </row>
    <row r="29" spans="1:11" s="186" customFormat="1" ht="19.5">
      <c r="A29" s="188"/>
      <c r="B29" s="244"/>
      <c r="C29" s="246"/>
      <c r="D29" s="244"/>
      <c r="E29" s="246"/>
      <c r="F29" s="244"/>
      <c r="G29" s="246"/>
      <c r="H29" s="244"/>
      <c r="I29" s="246"/>
      <c r="J29" s="244"/>
      <c r="K29" s="396"/>
    </row>
    <row r="30" spans="1:11" s="186" customFormat="1" ht="19.5">
      <c r="A30" s="188"/>
      <c r="B30" s="244"/>
      <c r="C30" s="246"/>
      <c r="D30" s="244"/>
      <c r="E30" s="246"/>
      <c r="F30" s="244"/>
      <c r="G30" s="246"/>
      <c r="H30" s="244"/>
      <c r="I30" s="246"/>
      <c r="J30" s="244"/>
      <c r="K30" s="396"/>
    </row>
    <row r="31" spans="1:11" s="186" customFormat="1" ht="19.5">
      <c r="A31" s="188"/>
      <c r="B31" s="244"/>
      <c r="C31" s="246"/>
      <c r="D31" s="244"/>
      <c r="E31" s="246"/>
      <c r="F31" s="244"/>
      <c r="G31" s="246"/>
      <c r="H31" s="244"/>
      <c r="I31" s="246"/>
      <c r="J31" s="244"/>
      <c r="K31" s="396"/>
    </row>
    <row r="32" spans="1:11" s="186" customFormat="1" ht="19.5">
      <c r="A32" s="188"/>
      <c r="B32" s="244"/>
      <c r="C32" s="246"/>
      <c r="D32" s="244"/>
      <c r="E32" s="246"/>
      <c r="F32" s="244"/>
      <c r="G32" s="246"/>
      <c r="H32" s="244"/>
      <c r="I32" s="246"/>
      <c r="J32" s="244"/>
      <c r="K32" s="396"/>
    </row>
    <row r="33" spans="1:11" s="186" customFormat="1" ht="19.5">
      <c r="A33" s="188"/>
      <c r="B33" s="244"/>
      <c r="C33" s="246"/>
      <c r="D33" s="244"/>
      <c r="E33" s="246"/>
      <c r="F33" s="244"/>
      <c r="G33" s="246"/>
      <c r="H33" s="244"/>
      <c r="I33" s="246"/>
      <c r="J33" s="244"/>
      <c r="K33" s="396"/>
    </row>
    <row r="34" spans="1:11" s="186" customFormat="1" ht="19.5">
      <c r="A34" s="188"/>
      <c r="B34" s="189"/>
      <c r="C34" s="190"/>
      <c r="D34" s="189"/>
      <c r="E34" s="190"/>
      <c r="F34" s="189"/>
      <c r="G34" s="191"/>
      <c r="H34" s="189"/>
      <c r="I34" s="191"/>
      <c r="J34" s="189"/>
      <c r="K34" s="190"/>
    </row>
    <row r="35" spans="1:11" s="186" customFormat="1" ht="19.5">
      <c r="A35" s="188"/>
      <c r="B35" s="189"/>
      <c r="C35" s="190"/>
      <c r="D35" s="189"/>
      <c r="E35" s="190"/>
      <c r="F35" s="189"/>
      <c r="G35" s="191"/>
      <c r="H35" s="189"/>
      <c r="I35" s="191"/>
      <c r="J35" s="189"/>
      <c r="K35" s="190"/>
    </row>
    <row r="36" spans="1:11" s="186" customFormat="1" ht="19.5">
      <c r="A36" s="188"/>
      <c r="B36" s="189"/>
      <c r="C36" s="190"/>
      <c r="D36" s="189"/>
      <c r="E36" s="190"/>
      <c r="F36" s="189"/>
      <c r="G36" s="191"/>
      <c r="H36" s="189"/>
      <c r="I36" s="191"/>
      <c r="J36" s="189"/>
      <c r="K36" s="190"/>
    </row>
    <row r="37" spans="1:11" s="186" customFormat="1" ht="19.5">
      <c r="A37" s="188"/>
      <c r="B37" s="189"/>
      <c r="C37" s="190"/>
      <c r="D37" s="189"/>
      <c r="E37" s="190"/>
      <c r="F37" s="189"/>
      <c r="G37" s="191"/>
      <c r="H37" s="189"/>
      <c r="I37" s="191"/>
      <c r="J37" s="189"/>
      <c r="K37" s="190"/>
    </row>
    <row r="38" spans="1:11" s="186" customFormat="1" ht="19.5">
      <c r="A38" s="188"/>
      <c r="B38" s="189"/>
      <c r="C38" s="190"/>
      <c r="D38" s="189"/>
      <c r="E38" s="190"/>
      <c r="F38" s="189"/>
      <c r="G38" s="191"/>
      <c r="H38" s="189"/>
      <c r="I38" s="191"/>
      <c r="J38" s="189"/>
      <c r="K38" s="190"/>
    </row>
    <row r="39" spans="1:11" s="186" customFormat="1" ht="19.5">
      <c r="A39" s="188"/>
      <c r="B39" s="189"/>
      <c r="C39" s="190"/>
      <c r="D39" s="189"/>
      <c r="E39" s="190"/>
      <c r="F39" s="189"/>
      <c r="G39" s="191"/>
      <c r="H39" s="189"/>
      <c r="I39" s="191"/>
      <c r="J39" s="189"/>
      <c r="K39" s="190"/>
    </row>
    <row r="40" spans="1:11" s="186" customFormat="1" ht="19.5">
      <c r="A40" s="188"/>
      <c r="B40" s="189"/>
      <c r="C40" s="190"/>
      <c r="D40" s="189"/>
      <c r="E40" s="190"/>
      <c r="F40" s="189"/>
      <c r="G40" s="191"/>
      <c r="H40" s="189"/>
      <c r="I40" s="191"/>
      <c r="J40" s="189"/>
      <c r="K40" s="190"/>
    </row>
    <row r="41" spans="1:11" s="186" customFormat="1" ht="19.5">
      <c r="A41" s="188"/>
      <c r="B41" s="189"/>
      <c r="C41" s="190"/>
      <c r="D41" s="189"/>
      <c r="E41" s="190"/>
      <c r="F41" s="189"/>
      <c r="G41" s="191"/>
      <c r="H41" s="189"/>
      <c r="I41" s="191"/>
      <c r="J41" s="189"/>
      <c r="K41" s="190"/>
    </row>
    <row r="42" spans="1:11" s="186" customFormat="1" ht="19.5">
      <c r="A42" s="188"/>
      <c r="B42" s="189"/>
      <c r="C42" s="190"/>
      <c r="D42" s="189"/>
      <c r="E42" s="190"/>
      <c r="F42" s="189"/>
      <c r="G42" s="191"/>
      <c r="H42" s="189"/>
      <c r="I42" s="191"/>
      <c r="J42" s="189"/>
      <c r="K42" s="190"/>
    </row>
    <row r="46" spans="2:11" ht="20.25">
      <c r="B46" s="192"/>
      <c r="C46" s="193"/>
      <c r="D46" s="192"/>
      <c r="E46" s="193"/>
      <c r="K46" s="193"/>
    </row>
    <row r="47" spans="2:11" ht="20.25">
      <c r="B47" s="192"/>
      <c r="C47" s="193"/>
      <c r="D47" s="192"/>
      <c r="E47" s="193"/>
      <c r="K47" s="193"/>
    </row>
    <row r="48" spans="2:11" ht="20.25">
      <c r="B48" s="192"/>
      <c r="C48" s="193"/>
      <c r="D48" s="192"/>
      <c r="E48" s="193"/>
      <c r="K48" s="193"/>
    </row>
    <row r="49" spans="2:11" ht="20.25">
      <c r="B49" s="192"/>
      <c r="C49" s="193"/>
      <c r="D49" s="192"/>
      <c r="E49" s="193"/>
      <c r="K49" s="193"/>
    </row>
    <row r="50" spans="2:11" ht="20.25">
      <c r="B50" s="192"/>
      <c r="C50" s="193"/>
      <c r="D50" s="192"/>
      <c r="E50" s="193"/>
      <c r="K50" s="193"/>
    </row>
    <row r="51" spans="2:11" ht="20.25">
      <c r="B51" s="192"/>
      <c r="C51" s="193"/>
      <c r="D51" s="192"/>
      <c r="E51" s="193"/>
      <c r="K51" s="193"/>
    </row>
    <row r="52" spans="2:11" ht="20.25">
      <c r="B52" s="192"/>
      <c r="C52" s="193"/>
      <c r="D52" s="192"/>
      <c r="E52" s="193"/>
      <c r="K52" s="193"/>
    </row>
    <row r="53" spans="2:11" ht="20.25">
      <c r="B53" s="192"/>
      <c r="C53" s="193"/>
      <c r="D53" s="192"/>
      <c r="E53" s="193"/>
      <c r="K53" s="193"/>
    </row>
    <row r="54" spans="2:11" ht="20.25">
      <c r="B54" s="192"/>
      <c r="C54" s="193"/>
      <c r="D54" s="192"/>
      <c r="E54" s="193"/>
      <c r="K54" s="193"/>
    </row>
    <row r="55" spans="2:11" ht="20.25">
      <c r="B55" s="192"/>
      <c r="C55" s="193"/>
      <c r="D55" s="192"/>
      <c r="E55" s="193"/>
      <c r="K55" s="193"/>
    </row>
    <row r="56" spans="2:11" ht="20.25">
      <c r="B56" s="192"/>
      <c r="C56" s="193"/>
      <c r="D56" s="192"/>
      <c r="E56" s="193"/>
      <c r="K56" s="193"/>
    </row>
    <row r="57" spans="2:11" ht="20.25">
      <c r="B57" s="192"/>
      <c r="C57" s="193"/>
      <c r="D57" s="192"/>
      <c r="E57" s="193"/>
      <c r="K57" s="193"/>
    </row>
    <row r="58" spans="2:11" ht="20.25">
      <c r="B58" s="192"/>
      <c r="C58" s="193"/>
      <c r="D58" s="192"/>
      <c r="E58" s="193"/>
      <c r="K58" s="193"/>
    </row>
    <row r="59" spans="2:11" ht="20.25">
      <c r="B59" s="192"/>
      <c r="C59" s="193"/>
      <c r="D59" s="192"/>
      <c r="E59" s="193"/>
      <c r="K59" s="193"/>
    </row>
    <row r="60" spans="2:11" ht="20.25">
      <c r="B60" s="192"/>
      <c r="C60" s="193"/>
      <c r="D60" s="192"/>
      <c r="E60" s="193"/>
      <c r="K60" s="193"/>
    </row>
    <row r="61" spans="2:11" ht="20.25">
      <c r="B61" s="192"/>
      <c r="C61" s="193"/>
      <c r="D61" s="192"/>
      <c r="E61" s="193"/>
      <c r="K61" s="193"/>
    </row>
    <row r="62" spans="2:11" ht="20.25">
      <c r="B62" s="192"/>
      <c r="C62" s="193"/>
      <c r="D62" s="192"/>
      <c r="E62" s="193"/>
      <c r="K62" s="193"/>
    </row>
    <row r="63" spans="2:11" ht="20.25">
      <c r="B63" s="192"/>
      <c r="C63" s="193"/>
      <c r="D63" s="192"/>
      <c r="E63" s="193"/>
      <c r="K63" s="193"/>
    </row>
    <row r="64" spans="2:11" ht="20.25">
      <c r="B64" s="192"/>
      <c r="C64" s="193"/>
      <c r="D64" s="192"/>
      <c r="E64" s="193"/>
      <c r="K64" s="193"/>
    </row>
    <row r="65" spans="2:11" ht="20.25">
      <c r="B65" s="192"/>
      <c r="C65" s="193"/>
      <c r="D65" s="192"/>
      <c r="E65" s="193"/>
      <c r="K65" s="193"/>
    </row>
    <row r="66" spans="3:11" ht="20.25">
      <c r="C66" s="193"/>
      <c r="E66" s="193"/>
      <c r="K66" s="194"/>
    </row>
    <row r="67" spans="2:11" ht="20.25">
      <c r="B67" s="206"/>
      <c r="C67" s="193"/>
      <c r="D67" s="206"/>
      <c r="E67" s="194"/>
      <c r="K67" s="194"/>
    </row>
    <row r="68" spans="3:11" ht="20.25">
      <c r="C68" s="193"/>
      <c r="E68" s="193"/>
      <c r="K68" s="194"/>
    </row>
    <row r="69" spans="3:11" ht="20.25">
      <c r="C69" s="193"/>
      <c r="E69" s="193"/>
      <c r="K69" s="194"/>
    </row>
    <row r="70" spans="3:11" ht="20.25">
      <c r="C70" s="193"/>
      <c r="E70" s="193"/>
      <c r="K70" s="194"/>
    </row>
    <row r="71" spans="3:11" ht="20.25">
      <c r="C71" s="193"/>
      <c r="E71" s="193"/>
      <c r="K71" s="194"/>
    </row>
    <row r="72" spans="3:11" ht="20.25">
      <c r="C72" s="193"/>
      <c r="E72" s="193"/>
      <c r="K72" s="194"/>
    </row>
    <row r="73" spans="3:11" ht="20.25">
      <c r="C73" s="193"/>
      <c r="D73" s="192"/>
      <c r="E73" s="193"/>
      <c r="K73" s="193"/>
    </row>
    <row r="74" spans="3:11" ht="20.25">
      <c r="C74" s="194"/>
      <c r="E74" s="194"/>
      <c r="K74" s="194"/>
    </row>
  </sheetData>
  <sheetProtection/>
  <mergeCells count="17">
    <mergeCell ref="A9:A11"/>
    <mergeCell ref="B9:C9"/>
    <mergeCell ref="A2:K2"/>
    <mergeCell ref="A4:K4"/>
    <mergeCell ref="A5:K5"/>
    <mergeCell ref="A6:K6"/>
    <mergeCell ref="A7:K7"/>
    <mergeCell ref="A8:K8"/>
    <mergeCell ref="D9:E9"/>
    <mergeCell ref="F9:G9"/>
    <mergeCell ref="H9:I9"/>
    <mergeCell ref="J9:K9"/>
    <mergeCell ref="B10:B11"/>
    <mergeCell ref="D10:D11"/>
    <mergeCell ref="F10:F11"/>
    <mergeCell ref="H10:H11"/>
    <mergeCell ref="J10:J11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L63"/>
  <sheetViews>
    <sheetView view="pageBreakPreview" zoomScaleNormal="110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0.8515625" style="181" customWidth="1"/>
    <col min="2" max="2" width="7.8515625" style="203" customWidth="1"/>
    <col min="3" max="3" width="11.57421875" style="181" customWidth="1"/>
    <col min="4" max="4" width="7.57421875" style="203" customWidth="1"/>
    <col min="5" max="5" width="11.57421875" style="181" customWidth="1"/>
    <col min="6" max="6" width="6.57421875" style="192" customWidth="1"/>
    <col min="7" max="7" width="11.57421875" style="193" customWidth="1"/>
    <col min="8" max="8" width="7.00390625" style="192" customWidth="1"/>
    <col min="9" max="9" width="11.7109375" style="193" customWidth="1"/>
    <col min="10" max="10" width="7.00390625" style="192" customWidth="1"/>
    <col min="11" max="11" width="11.57421875" style="181" customWidth="1"/>
    <col min="12" max="16384" width="9.00390625" style="181" customWidth="1"/>
  </cols>
  <sheetData>
    <row r="1" spans="1:11" s="242" customFormat="1" ht="20.25">
      <c r="A1" s="595" t="s">
        <v>1202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ht="20.25">
      <c r="I2" s="420" t="s">
        <v>1132</v>
      </c>
    </row>
    <row r="3" spans="1:12" ht="26.25">
      <c r="A3" s="605" t="s">
        <v>1141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180"/>
    </row>
    <row r="4" spans="1:12" ht="26.25" customHeight="1">
      <c r="A4" s="605" t="s">
        <v>529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180"/>
    </row>
    <row r="5" spans="1:12" ht="26.25" customHeight="1">
      <c r="A5" s="605" t="s">
        <v>1121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180"/>
    </row>
    <row r="6" spans="1:12" ht="26.25" customHeight="1">
      <c r="A6" s="664" t="s">
        <v>1124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180"/>
    </row>
    <row r="7" spans="1:12" ht="26.25" customHeight="1">
      <c r="A7" s="663" t="s">
        <v>360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182"/>
    </row>
    <row r="8" spans="1:11" s="183" customFormat="1" ht="20.25">
      <c r="A8" s="596" t="s">
        <v>1127</v>
      </c>
      <c r="B8" s="598" t="s">
        <v>530</v>
      </c>
      <c r="C8" s="599"/>
      <c r="D8" s="598" t="s">
        <v>535</v>
      </c>
      <c r="E8" s="599"/>
      <c r="F8" s="600" t="s">
        <v>1123</v>
      </c>
      <c r="G8" s="601"/>
      <c r="H8" s="600" t="s">
        <v>1122</v>
      </c>
      <c r="I8" s="601"/>
      <c r="J8" s="598" t="s">
        <v>1209</v>
      </c>
      <c r="K8" s="599"/>
    </row>
    <row r="9" spans="1:11" s="183" customFormat="1" ht="23.25" customHeight="1">
      <c r="A9" s="597"/>
      <c r="B9" s="602" t="s">
        <v>531</v>
      </c>
      <c r="C9" s="198" t="s">
        <v>532</v>
      </c>
      <c r="D9" s="602" t="s">
        <v>531</v>
      </c>
      <c r="E9" s="198" t="s">
        <v>532</v>
      </c>
      <c r="F9" s="602" t="s">
        <v>531</v>
      </c>
      <c r="G9" s="198" t="s">
        <v>532</v>
      </c>
      <c r="H9" s="602" t="s">
        <v>531</v>
      </c>
      <c r="I9" s="198" t="s">
        <v>532</v>
      </c>
      <c r="J9" s="602" t="s">
        <v>531</v>
      </c>
      <c r="K9" s="198" t="s">
        <v>532</v>
      </c>
    </row>
    <row r="10" spans="1:11" s="183" customFormat="1" ht="20.25">
      <c r="A10" s="597"/>
      <c r="B10" s="604"/>
      <c r="C10" s="199" t="s">
        <v>533</v>
      </c>
      <c r="D10" s="604"/>
      <c r="E10" s="199" t="s">
        <v>533</v>
      </c>
      <c r="F10" s="604"/>
      <c r="G10" s="199" t="s">
        <v>533</v>
      </c>
      <c r="H10" s="604"/>
      <c r="I10" s="199" t="s">
        <v>533</v>
      </c>
      <c r="J10" s="604"/>
      <c r="K10" s="199" t="s">
        <v>533</v>
      </c>
    </row>
    <row r="11" spans="1:11" ht="20.25">
      <c r="A11" s="400"/>
      <c r="B11" s="247"/>
      <c r="C11" s="248"/>
      <c r="D11" s="226"/>
      <c r="E11" s="248"/>
      <c r="F11" s="249"/>
      <c r="G11" s="248"/>
      <c r="H11" s="249"/>
      <c r="I11" s="248"/>
      <c r="J11" s="249"/>
      <c r="K11" s="227"/>
    </row>
    <row r="12" spans="1:11" ht="40.5">
      <c r="A12" s="286" t="s">
        <v>1133</v>
      </c>
      <c r="B12" s="288"/>
      <c r="C12" s="397"/>
      <c r="D12" s="224"/>
      <c r="E12" s="397"/>
      <c r="F12" s="398"/>
      <c r="G12" s="397"/>
      <c r="H12" s="398"/>
      <c r="I12" s="397"/>
      <c r="J12" s="398"/>
      <c r="K12" s="228"/>
    </row>
    <row r="13" spans="1:11" ht="20.25" customHeight="1">
      <c r="A13" s="238" t="s">
        <v>742</v>
      </c>
      <c r="B13" s="235">
        <v>5</v>
      </c>
      <c r="C13" s="236">
        <f>'ผ05'!E139</f>
        <v>11000000</v>
      </c>
      <c r="D13" s="235">
        <v>3</v>
      </c>
      <c r="E13" s="236">
        <f>'ผ05'!F139</f>
        <v>2468000</v>
      </c>
      <c r="F13" s="235">
        <v>7</v>
      </c>
      <c r="G13" s="236">
        <f>'ผ05'!G139</f>
        <v>8618000</v>
      </c>
      <c r="H13" s="235">
        <v>13</v>
      </c>
      <c r="I13" s="236">
        <f>'ผ05'!H139</f>
        <v>13268000</v>
      </c>
      <c r="J13" s="211">
        <f>SUM(B13+D13+F13+H13)</f>
        <v>28</v>
      </c>
      <c r="K13" s="217">
        <f>SUM(C13+G13+E13+I13)</f>
        <v>35354000</v>
      </c>
    </row>
    <row r="14" spans="1:11" s="186" customFormat="1" ht="20.25" thickBot="1">
      <c r="A14" s="232" t="s">
        <v>1249</v>
      </c>
      <c r="B14" s="233">
        <f aca="true" t="shared" si="0" ref="B14:K14">SUM(B13:B13)</f>
        <v>5</v>
      </c>
      <c r="C14" s="234">
        <f t="shared" si="0"/>
        <v>11000000</v>
      </c>
      <c r="D14" s="233">
        <f t="shared" si="0"/>
        <v>3</v>
      </c>
      <c r="E14" s="234">
        <f t="shared" si="0"/>
        <v>2468000</v>
      </c>
      <c r="F14" s="233">
        <f t="shared" si="0"/>
        <v>7</v>
      </c>
      <c r="G14" s="234">
        <f t="shared" si="0"/>
        <v>8618000</v>
      </c>
      <c r="H14" s="233">
        <f t="shared" si="0"/>
        <v>13</v>
      </c>
      <c r="I14" s="234">
        <f t="shared" si="0"/>
        <v>13268000</v>
      </c>
      <c r="J14" s="233">
        <f t="shared" si="0"/>
        <v>28</v>
      </c>
      <c r="K14" s="234">
        <f t="shared" si="0"/>
        <v>35354000</v>
      </c>
    </row>
    <row r="15" spans="1:11" s="186" customFormat="1" ht="20.25" thickTop="1">
      <c r="A15" s="188"/>
      <c r="B15" s="244"/>
      <c r="C15" s="246"/>
      <c r="D15" s="244"/>
      <c r="E15" s="246"/>
      <c r="F15" s="244"/>
      <c r="G15" s="246"/>
      <c r="H15" s="244"/>
      <c r="I15" s="246"/>
      <c r="J15" s="244"/>
      <c r="K15" s="396"/>
    </row>
    <row r="16" spans="1:11" s="186" customFormat="1" ht="19.5">
      <c r="A16" s="188"/>
      <c r="B16" s="244"/>
      <c r="C16" s="246"/>
      <c r="D16" s="244"/>
      <c r="E16" s="246"/>
      <c r="F16" s="244"/>
      <c r="G16" s="246"/>
      <c r="H16" s="244"/>
      <c r="I16" s="246"/>
      <c r="J16" s="244"/>
      <c r="K16" s="396"/>
    </row>
    <row r="17" spans="1:11" s="186" customFormat="1" ht="19.5">
      <c r="A17" s="188"/>
      <c r="B17" s="244"/>
      <c r="C17" s="246"/>
      <c r="D17" s="244"/>
      <c r="E17" s="246"/>
      <c r="F17" s="244"/>
      <c r="G17" s="246"/>
      <c r="H17" s="244"/>
      <c r="I17" s="246"/>
      <c r="J17" s="244"/>
      <c r="K17" s="396"/>
    </row>
    <row r="18" spans="1:11" s="186" customFormat="1" ht="19.5">
      <c r="A18" s="188"/>
      <c r="B18" s="244"/>
      <c r="C18" s="246"/>
      <c r="D18" s="244"/>
      <c r="E18" s="246"/>
      <c r="F18" s="244"/>
      <c r="G18" s="246"/>
      <c r="H18" s="244"/>
      <c r="I18" s="246"/>
      <c r="J18" s="244"/>
      <c r="K18" s="396"/>
    </row>
    <row r="19" spans="1:11" s="186" customFormat="1" ht="19.5">
      <c r="A19" s="188"/>
      <c r="B19" s="244"/>
      <c r="C19" s="246"/>
      <c r="D19" s="244"/>
      <c r="E19" s="246"/>
      <c r="F19" s="244"/>
      <c r="G19" s="246"/>
      <c r="H19" s="244"/>
      <c r="I19" s="246"/>
      <c r="J19" s="244"/>
      <c r="K19" s="396"/>
    </row>
    <row r="20" spans="1:11" s="186" customFormat="1" ht="19.5">
      <c r="A20" s="188"/>
      <c r="B20" s="244"/>
      <c r="C20" s="246"/>
      <c r="D20" s="244"/>
      <c r="E20" s="246"/>
      <c r="F20" s="244"/>
      <c r="G20" s="246"/>
      <c r="H20" s="244"/>
      <c r="I20" s="246"/>
      <c r="J20" s="244"/>
      <c r="K20" s="396"/>
    </row>
    <row r="21" spans="1:11" s="186" customFormat="1" ht="19.5">
      <c r="A21" s="188"/>
      <c r="B21" s="244"/>
      <c r="C21" s="246"/>
      <c r="D21" s="244"/>
      <c r="E21" s="246"/>
      <c r="F21" s="244"/>
      <c r="G21" s="246"/>
      <c r="H21" s="244"/>
      <c r="I21" s="246"/>
      <c r="J21" s="244"/>
      <c r="K21" s="396"/>
    </row>
    <row r="22" spans="1:11" s="186" customFormat="1" ht="19.5">
      <c r="A22" s="188"/>
      <c r="B22" s="244"/>
      <c r="C22" s="246"/>
      <c r="D22" s="244"/>
      <c r="E22" s="246"/>
      <c r="F22" s="244"/>
      <c r="G22" s="246"/>
      <c r="H22" s="244"/>
      <c r="I22" s="246"/>
      <c r="J22" s="244"/>
      <c r="K22" s="396"/>
    </row>
    <row r="23" spans="1:11" s="186" customFormat="1" ht="19.5">
      <c r="A23" s="188"/>
      <c r="B23" s="189"/>
      <c r="C23" s="190"/>
      <c r="D23" s="189"/>
      <c r="E23" s="190"/>
      <c r="F23" s="189"/>
      <c r="G23" s="191"/>
      <c r="H23" s="189"/>
      <c r="I23" s="191"/>
      <c r="J23" s="189"/>
      <c r="K23" s="190"/>
    </row>
    <row r="24" spans="1:11" s="186" customFormat="1" ht="19.5">
      <c r="A24" s="188"/>
      <c r="B24" s="189"/>
      <c r="C24" s="190"/>
      <c r="D24" s="189"/>
      <c r="E24" s="190"/>
      <c r="F24" s="189"/>
      <c r="G24" s="191"/>
      <c r="H24" s="189"/>
      <c r="I24" s="191"/>
      <c r="J24" s="189"/>
      <c r="K24" s="190"/>
    </row>
    <row r="25" spans="1:11" s="186" customFormat="1" ht="19.5">
      <c r="A25" s="188"/>
      <c r="B25" s="189"/>
      <c r="C25" s="190"/>
      <c r="D25" s="189"/>
      <c r="E25" s="190"/>
      <c r="F25" s="189"/>
      <c r="G25" s="191"/>
      <c r="H25" s="189"/>
      <c r="I25" s="191"/>
      <c r="J25" s="189"/>
      <c r="K25" s="190"/>
    </row>
    <row r="26" spans="1:11" s="186" customFormat="1" ht="19.5">
      <c r="A26" s="188"/>
      <c r="B26" s="189"/>
      <c r="C26" s="190"/>
      <c r="D26" s="189"/>
      <c r="E26" s="190"/>
      <c r="F26" s="189"/>
      <c r="G26" s="191"/>
      <c r="H26" s="189"/>
      <c r="I26" s="191"/>
      <c r="J26" s="189"/>
      <c r="K26" s="190"/>
    </row>
    <row r="27" spans="1:11" s="186" customFormat="1" ht="19.5">
      <c r="A27" s="188"/>
      <c r="B27" s="189"/>
      <c r="C27" s="190"/>
      <c r="D27" s="189"/>
      <c r="E27" s="190"/>
      <c r="F27" s="189"/>
      <c r="G27" s="191"/>
      <c r="H27" s="189"/>
      <c r="I27" s="191"/>
      <c r="J27" s="189"/>
      <c r="K27" s="190"/>
    </row>
    <row r="28" spans="1:11" s="186" customFormat="1" ht="19.5">
      <c r="A28" s="188"/>
      <c r="B28" s="189"/>
      <c r="C28" s="190"/>
      <c r="D28" s="189"/>
      <c r="E28" s="190"/>
      <c r="F28" s="189"/>
      <c r="G28" s="191"/>
      <c r="H28" s="189"/>
      <c r="I28" s="191"/>
      <c r="J28" s="189"/>
      <c r="K28" s="190"/>
    </row>
    <row r="29" spans="1:11" s="186" customFormat="1" ht="19.5">
      <c r="A29" s="188"/>
      <c r="B29" s="189"/>
      <c r="C29" s="190"/>
      <c r="D29" s="189"/>
      <c r="E29" s="190"/>
      <c r="F29" s="189"/>
      <c r="G29" s="191"/>
      <c r="H29" s="189"/>
      <c r="I29" s="191"/>
      <c r="J29" s="189"/>
      <c r="K29" s="190"/>
    </row>
    <row r="30" spans="1:11" s="186" customFormat="1" ht="19.5">
      <c r="A30" s="188"/>
      <c r="B30" s="189"/>
      <c r="C30" s="190"/>
      <c r="D30" s="189"/>
      <c r="E30" s="190"/>
      <c r="F30" s="189"/>
      <c r="G30" s="191"/>
      <c r="H30" s="189"/>
      <c r="I30" s="191"/>
      <c r="J30" s="189"/>
      <c r="K30" s="190"/>
    </row>
    <row r="31" spans="1:11" s="186" customFormat="1" ht="19.5">
      <c r="A31" s="188"/>
      <c r="B31" s="189"/>
      <c r="C31" s="190"/>
      <c r="D31" s="189"/>
      <c r="E31" s="190"/>
      <c r="F31" s="189"/>
      <c r="G31" s="191"/>
      <c r="H31" s="189"/>
      <c r="I31" s="191"/>
      <c r="J31" s="189"/>
      <c r="K31" s="190"/>
    </row>
    <row r="35" spans="2:11" ht="20.25">
      <c r="B35" s="192"/>
      <c r="C35" s="193"/>
      <c r="D35" s="192"/>
      <c r="E35" s="193"/>
      <c r="K35" s="193"/>
    </row>
    <row r="36" spans="2:11" ht="20.25">
      <c r="B36" s="192"/>
      <c r="C36" s="193"/>
      <c r="D36" s="192"/>
      <c r="E36" s="193"/>
      <c r="K36" s="193"/>
    </row>
    <row r="37" spans="2:11" ht="20.25">
      <c r="B37" s="192"/>
      <c r="C37" s="193"/>
      <c r="D37" s="192"/>
      <c r="E37" s="193"/>
      <c r="K37" s="193"/>
    </row>
    <row r="38" spans="2:11" ht="20.25">
      <c r="B38" s="192"/>
      <c r="C38" s="193"/>
      <c r="D38" s="192"/>
      <c r="E38" s="193"/>
      <c r="K38" s="193"/>
    </row>
    <row r="39" spans="2:11" ht="20.25">
      <c r="B39" s="192"/>
      <c r="C39" s="193"/>
      <c r="D39" s="192"/>
      <c r="E39" s="193"/>
      <c r="K39" s="193"/>
    </row>
    <row r="40" spans="2:11" ht="20.25">
      <c r="B40" s="192"/>
      <c r="C40" s="193"/>
      <c r="D40" s="192"/>
      <c r="E40" s="193"/>
      <c r="K40" s="193"/>
    </row>
    <row r="41" spans="2:11" ht="20.25">
      <c r="B41" s="192"/>
      <c r="C41" s="193"/>
      <c r="D41" s="192"/>
      <c r="E41" s="193"/>
      <c r="K41" s="193"/>
    </row>
    <row r="42" spans="2:11" ht="20.25">
      <c r="B42" s="192"/>
      <c r="C42" s="193"/>
      <c r="D42" s="192"/>
      <c r="E42" s="193"/>
      <c r="K42" s="193"/>
    </row>
    <row r="43" spans="2:11" ht="20.25">
      <c r="B43" s="192"/>
      <c r="C43" s="193"/>
      <c r="D43" s="192"/>
      <c r="E43" s="193"/>
      <c r="K43" s="193"/>
    </row>
    <row r="44" spans="2:11" ht="20.25">
      <c r="B44" s="192"/>
      <c r="C44" s="193"/>
      <c r="D44" s="192"/>
      <c r="E44" s="193"/>
      <c r="K44" s="193"/>
    </row>
    <row r="45" spans="2:11" ht="20.25">
      <c r="B45" s="192"/>
      <c r="C45" s="193"/>
      <c r="D45" s="192"/>
      <c r="E45" s="193"/>
      <c r="K45" s="193"/>
    </row>
    <row r="46" spans="2:11" ht="20.25">
      <c r="B46" s="192"/>
      <c r="C46" s="193"/>
      <c r="D46" s="192"/>
      <c r="E46" s="193"/>
      <c r="K46" s="193"/>
    </row>
    <row r="47" spans="2:11" ht="20.25">
      <c r="B47" s="192"/>
      <c r="C47" s="193"/>
      <c r="D47" s="192"/>
      <c r="E47" s="193"/>
      <c r="K47" s="193"/>
    </row>
    <row r="48" spans="2:11" ht="20.25">
      <c r="B48" s="192"/>
      <c r="C48" s="193"/>
      <c r="D48" s="192"/>
      <c r="E48" s="193"/>
      <c r="K48" s="193"/>
    </row>
    <row r="49" spans="2:11" ht="20.25">
      <c r="B49" s="192"/>
      <c r="C49" s="193"/>
      <c r="D49" s="192"/>
      <c r="E49" s="193"/>
      <c r="K49" s="193"/>
    </row>
    <row r="50" spans="2:11" ht="20.25">
      <c r="B50" s="192"/>
      <c r="C50" s="193"/>
      <c r="D50" s="192"/>
      <c r="E50" s="193"/>
      <c r="K50" s="193"/>
    </row>
    <row r="51" spans="2:11" ht="20.25">
      <c r="B51" s="192"/>
      <c r="C51" s="193"/>
      <c r="D51" s="192"/>
      <c r="E51" s="193"/>
      <c r="K51" s="193"/>
    </row>
    <row r="52" spans="2:11" ht="20.25">
      <c r="B52" s="192"/>
      <c r="C52" s="193"/>
      <c r="D52" s="192"/>
      <c r="E52" s="193"/>
      <c r="K52" s="193"/>
    </row>
    <row r="53" spans="2:11" ht="20.25">
      <c r="B53" s="192"/>
      <c r="C53" s="193"/>
      <c r="D53" s="192"/>
      <c r="E53" s="193"/>
      <c r="K53" s="193"/>
    </row>
    <row r="54" spans="2:11" ht="20.25">
      <c r="B54" s="192"/>
      <c r="C54" s="193"/>
      <c r="D54" s="192"/>
      <c r="E54" s="193"/>
      <c r="K54" s="193"/>
    </row>
    <row r="55" spans="3:11" ht="20.25">
      <c r="C55" s="193"/>
      <c r="E55" s="193"/>
      <c r="K55" s="194"/>
    </row>
    <row r="56" spans="2:11" ht="20.25">
      <c r="B56" s="206"/>
      <c r="C56" s="193"/>
      <c r="D56" s="206"/>
      <c r="E56" s="194"/>
      <c r="K56" s="194"/>
    </row>
    <row r="57" spans="3:11" ht="20.25">
      <c r="C57" s="193"/>
      <c r="E57" s="193"/>
      <c r="K57" s="194"/>
    </row>
    <row r="58" spans="3:11" ht="20.25">
      <c r="C58" s="193"/>
      <c r="E58" s="193"/>
      <c r="K58" s="194"/>
    </row>
    <row r="59" spans="3:11" ht="20.25">
      <c r="C59" s="193"/>
      <c r="E59" s="193"/>
      <c r="K59" s="194"/>
    </row>
    <row r="60" spans="3:11" ht="20.25">
      <c r="C60" s="193"/>
      <c r="E60" s="193"/>
      <c r="K60" s="194"/>
    </row>
    <row r="61" spans="3:11" ht="20.25">
      <c r="C61" s="193"/>
      <c r="E61" s="193"/>
      <c r="K61" s="194"/>
    </row>
    <row r="62" spans="3:11" ht="20.25">
      <c r="C62" s="193"/>
      <c r="D62" s="192"/>
      <c r="E62" s="193"/>
      <c r="K62" s="193"/>
    </row>
    <row r="63" spans="3:11" ht="20.25">
      <c r="C63" s="194"/>
      <c r="E63" s="194"/>
      <c r="K63" s="194"/>
    </row>
  </sheetData>
  <sheetProtection/>
  <mergeCells count="17">
    <mergeCell ref="A8:A10"/>
    <mergeCell ref="B8:C8"/>
    <mergeCell ref="A1:K1"/>
    <mergeCell ref="A3:K3"/>
    <mergeCell ref="A4:K4"/>
    <mergeCell ref="A5:K5"/>
    <mergeCell ref="A6:K6"/>
    <mergeCell ref="A7:K7"/>
    <mergeCell ref="D8:E8"/>
    <mergeCell ref="F8:G8"/>
    <mergeCell ref="H8:I8"/>
    <mergeCell ref="J8:K8"/>
    <mergeCell ref="B9:B10"/>
    <mergeCell ref="D9:D10"/>
    <mergeCell ref="F9:F10"/>
    <mergeCell ref="H9:H10"/>
    <mergeCell ref="J9:J10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2:K151"/>
  <sheetViews>
    <sheetView view="pageBreakPreview" zoomScaleSheetLayoutView="100" workbookViewId="0" topLeftCell="A1">
      <selection activeCell="A135" sqref="A135"/>
    </sheetView>
  </sheetViews>
  <sheetFormatPr defaultColWidth="9.140625" defaultRowHeight="15"/>
  <cols>
    <col min="1" max="1" width="3.8515625" style="3" customWidth="1"/>
    <col min="2" max="2" width="21.28125" style="3" customWidth="1"/>
    <col min="3" max="3" width="18.421875" style="3" customWidth="1"/>
    <col min="4" max="4" width="17.421875" style="3" customWidth="1"/>
    <col min="5" max="5" width="11.8515625" style="3" bestFit="1" customWidth="1"/>
    <col min="6" max="7" width="10.421875" style="3" customWidth="1"/>
    <col min="8" max="8" width="11.8515625" style="3" bestFit="1" customWidth="1"/>
    <col min="9" max="9" width="7.00390625" style="3" customWidth="1"/>
    <col min="10" max="10" width="14.28125" style="3" customWidth="1"/>
    <col min="11" max="11" width="7.7109375" style="3" customWidth="1"/>
    <col min="12" max="16384" width="9.00390625" style="3" customWidth="1"/>
  </cols>
  <sheetData>
    <row r="2" spans="10:11" ht="18.75">
      <c r="J2" s="419" t="s">
        <v>1125</v>
      </c>
      <c r="K2" s="61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1140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1124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ht="18.75">
      <c r="A6" s="647" t="s">
        <v>362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</row>
    <row r="7" spans="1:11" ht="18.75">
      <c r="A7" s="648" t="s">
        <v>1222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ht="18.75">
      <c r="A8" s="648" t="s">
        <v>1076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</row>
    <row r="9" spans="1:11" ht="18.75">
      <c r="A9" s="2" t="s">
        <v>1137</v>
      </c>
      <c r="K9" s="30"/>
    </row>
    <row r="10" ht="18.75">
      <c r="A10" s="73" t="s">
        <v>742</v>
      </c>
    </row>
    <row r="11" spans="1:11" ht="18.75">
      <c r="A11" s="638" t="s">
        <v>0</v>
      </c>
      <c r="B11" s="638" t="s">
        <v>1</v>
      </c>
      <c r="C11" s="638" t="s">
        <v>2</v>
      </c>
      <c r="D11" s="74" t="s">
        <v>3</v>
      </c>
      <c r="E11" s="641" t="s">
        <v>4</v>
      </c>
      <c r="F11" s="642"/>
      <c r="G11" s="642"/>
      <c r="H11" s="643"/>
      <c r="I11" s="74" t="s">
        <v>363</v>
      </c>
      <c r="J11" s="75" t="s">
        <v>5</v>
      </c>
      <c r="K11" s="644" t="s">
        <v>728</v>
      </c>
    </row>
    <row r="12" spans="1:11" ht="18.75">
      <c r="A12" s="672"/>
      <c r="B12" s="672"/>
      <c r="C12" s="672"/>
      <c r="D12" s="76" t="s">
        <v>6</v>
      </c>
      <c r="E12" s="77">
        <v>2561</v>
      </c>
      <c r="F12" s="74">
        <v>2562</v>
      </c>
      <c r="G12" s="78">
        <v>2563</v>
      </c>
      <c r="H12" s="78">
        <v>2564</v>
      </c>
      <c r="I12" s="76" t="s">
        <v>556</v>
      </c>
      <c r="J12" s="350" t="s">
        <v>7</v>
      </c>
      <c r="K12" s="645"/>
    </row>
    <row r="13" spans="1:11" ht="18.75">
      <c r="A13" s="673"/>
      <c r="B13" s="673"/>
      <c r="C13" s="673"/>
      <c r="D13" s="80"/>
      <c r="E13" s="81" t="s">
        <v>8</v>
      </c>
      <c r="F13" s="82" t="s">
        <v>8</v>
      </c>
      <c r="G13" s="83" t="s">
        <v>8</v>
      </c>
      <c r="H13" s="83" t="s">
        <v>8</v>
      </c>
      <c r="I13" s="82"/>
      <c r="J13" s="84"/>
      <c r="K13" s="646"/>
    </row>
    <row r="14" spans="1:11" ht="18.75">
      <c r="A14" s="253">
        <v>1</v>
      </c>
      <c r="B14" s="281" t="s">
        <v>1018</v>
      </c>
      <c r="C14" s="120" t="s">
        <v>695</v>
      </c>
      <c r="D14" s="292" t="s">
        <v>640</v>
      </c>
      <c r="E14" s="254"/>
      <c r="F14" s="254"/>
      <c r="G14" s="254">
        <v>500000</v>
      </c>
      <c r="H14" s="254"/>
      <c r="I14" s="254" t="s">
        <v>559</v>
      </c>
      <c r="J14" s="120" t="s">
        <v>582</v>
      </c>
      <c r="K14" s="119" t="s">
        <v>450</v>
      </c>
    </row>
    <row r="15" spans="1:11" ht="18.75">
      <c r="A15" s="250"/>
      <c r="B15" s="125" t="s">
        <v>1019</v>
      </c>
      <c r="C15" s="125" t="s">
        <v>627</v>
      </c>
      <c r="D15" s="127" t="s">
        <v>1013</v>
      </c>
      <c r="E15" s="123"/>
      <c r="F15" s="123"/>
      <c r="G15" s="123"/>
      <c r="H15" s="125"/>
      <c r="I15" s="125" t="s">
        <v>561</v>
      </c>
      <c r="J15" s="125" t="s">
        <v>583</v>
      </c>
      <c r="K15" s="125"/>
    </row>
    <row r="16" spans="1:11" ht="18.75">
      <c r="A16" s="250"/>
      <c r="B16" s="125" t="s">
        <v>606</v>
      </c>
      <c r="C16" s="125" t="s">
        <v>641</v>
      </c>
      <c r="D16" s="127" t="s">
        <v>1014</v>
      </c>
      <c r="E16" s="125"/>
      <c r="F16" s="280"/>
      <c r="G16" s="280"/>
      <c r="H16" s="125"/>
      <c r="I16" s="125"/>
      <c r="J16" s="125" t="s">
        <v>584</v>
      </c>
      <c r="K16" s="124"/>
    </row>
    <row r="17" spans="1:11" ht="18.75">
      <c r="A17" s="253">
        <v>2</v>
      </c>
      <c r="B17" s="120" t="s">
        <v>951</v>
      </c>
      <c r="C17" s="120" t="s">
        <v>952</v>
      </c>
      <c r="D17" s="258" t="s">
        <v>626</v>
      </c>
      <c r="E17" s="254"/>
      <c r="F17" s="254"/>
      <c r="G17" s="254"/>
      <c r="H17" s="254">
        <v>2000000</v>
      </c>
      <c r="I17" s="254" t="s">
        <v>559</v>
      </c>
      <c r="J17" s="120" t="s">
        <v>582</v>
      </c>
      <c r="K17" s="119" t="s">
        <v>450</v>
      </c>
    </row>
    <row r="18" spans="1:11" ht="18.75">
      <c r="A18" s="252"/>
      <c r="B18" s="125" t="s">
        <v>953</v>
      </c>
      <c r="C18" s="125" t="s">
        <v>627</v>
      </c>
      <c r="D18" s="127" t="s">
        <v>1048</v>
      </c>
      <c r="E18" s="125"/>
      <c r="F18" s="125"/>
      <c r="G18" s="125"/>
      <c r="H18" s="123"/>
      <c r="I18" s="125" t="s">
        <v>561</v>
      </c>
      <c r="J18" s="125" t="s">
        <v>583</v>
      </c>
      <c r="K18" s="125"/>
    </row>
    <row r="19" spans="1:11" ht="18.75">
      <c r="A19" s="252"/>
      <c r="B19" s="125"/>
      <c r="C19" s="125"/>
      <c r="D19" s="127" t="s">
        <v>954</v>
      </c>
      <c r="E19" s="123"/>
      <c r="F19" s="123"/>
      <c r="G19" s="123"/>
      <c r="H19" s="133"/>
      <c r="I19" s="125"/>
      <c r="J19" s="125" t="s">
        <v>584</v>
      </c>
      <c r="K19" s="124"/>
    </row>
    <row r="20" spans="1:11" ht="18.75">
      <c r="A20" s="253">
        <v>3</v>
      </c>
      <c r="B20" s="120" t="s">
        <v>963</v>
      </c>
      <c r="C20" s="120" t="s">
        <v>964</v>
      </c>
      <c r="D20" s="258" t="s">
        <v>626</v>
      </c>
      <c r="E20" s="254"/>
      <c r="F20" s="254"/>
      <c r="G20" s="254">
        <v>3650000</v>
      </c>
      <c r="H20" s="254"/>
      <c r="I20" s="254" t="s">
        <v>559</v>
      </c>
      <c r="J20" s="120" t="s">
        <v>582</v>
      </c>
      <c r="K20" s="119" t="s">
        <v>450</v>
      </c>
    </row>
    <row r="21" spans="1:11" ht="18.75">
      <c r="A21" s="250"/>
      <c r="B21" s="125" t="s">
        <v>960</v>
      </c>
      <c r="C21" s="125" t="s">
        <v>627</v>
      </c>
      <c r="D21" s="366" t="s">
        <v>965</v>
      </c>
      <c r="E21" s="125"/>
      <c r="F21" s="125"/>
      <c r="G21" s="125"/>
      <c r="H21" s="123"/>
      <c r="I21" s="125" t="s">
        <v>561</v>
      </c>
      <c r="J21" s="125" t="s">
        <v>583</v>
      </c>
      <c r="K21" s="125"/>
    </row>
    <row r="22" spans="1:11" ht="18.75">
      <c r="A22" s="276"/>
      <c r="B22" s="133"/>
      <c r="C22" s="133"/>
      <c r="D22" s="135" t="s">
        <v>1049</v>
      </c>
      <c r="E22" s="139"/>
      <c r="F22" s="139"/>
      <c r="G22" s="139"/>
      <c r="H22" s="133"/>
      <c r="I22" s="133"/>
      <c r="J22" s="133" t="s">
        <v>584</v>
      </c>
      <c r="K22" s="131"/>
    </row>
    <row r="23" spans="1:11" ht="18.75">
      <c r="A23" s="277"/>
      <c r="B23" s="109"/>
      <c r="C23" s="109"/>
      <c r="D23" s="255"/>
      <c r="E23" s="130"/>
      <c r="F23" s="130"/>
      <c r="G23" s="130"/>
      <c r="H23" s="109"/>
      <c r="I23" s="109"/>
      <c r="J23" s="109"/>
      <c r="K23" s="128"/>
    </row>
    <row r="24" spans="1:11" ht="18.75">
      <c r="A24" s="277"/>
      <c r="B24" s="109"/>
      <c r="C24" s="109"/>
      <c r="D24" s="255"/>
      <c r="E24" s="130"/>
      <c r="F24" s="130"/>
      <c r="G24" s="130"/>
      <c r="H24" s="109"/>
      <c r="I24" s="109"/>
      <c r="J24" s="109"/>
      <c r="K24" s="128"/>
    </row>
    <row r="25" spans="1:11" ht="18.75">
      <c r="A25" s="277"/>
      <c r="B25" s="109"/>
      <c r="C25" s="109"/>
      <c r="D25" s="255"/>
      <c r="E25" s="130"/>
      <c r="F25" s="130"/>
      <c r="G25" s="130"/>
      <c r="H25" s="109"/>
      <c r="I25" s="109"/>
      <c r="J25" s="109"/>
      <c r="K25" s="128"/>
    </row>
    <row r="26" spans="1:11" ht="18.75">
      <c r="A26" s="634" t="s">
        <v>1201</v>
      </c>
      <c r="B26" s="634"/>
      <c r="C26" s="634"/>
      <c r="D26" s="634"/>
      <c r="E26" s="634"/>
      <c r="F26" s="634"/>
      <c r="G26" s="634"/>
      <c r="H26" s="634"/>
      <c r="I26" s="634"/>
      <c r="J26" s="634"/>
      <c r="K26" s="634"/>
    </row>
    <row r="27" spans="1:11" ht="18.75">
      <c r="A27" s="277"/>
      <c r="B27" s="109"/>
      <c r="C27" s="109"/>
      <c r="D27" s="255"/>
      <c r="E27" s="130"/>
      <c r="F27" s="130"/>
      <c r="G27" s="130"/>
      <c r="H27" s="109"/>
      <c r="I27" s="109"/>
      <c r="J27" s="109"/>
      <c r="K27" s="128"/>
    </row>
    <row r="29" spans="10:11" ht="18.75">
      <c r="J29" s="419" t="s">
        <v>1125</v>
      </c>
      <c r="K29" s="61"/>
    </row>
    <row r="30" spans="1:11" ht="18.75">
      <c r="A30" s="2" t="s">
        <v>1137</v>
      </c>
      <c r="K30" s="30"/>
    </row>
    <row r="31" ht="18.75">
      <c r="A31" s="73" t="s">
        <v>742</v>
      </c>
    </row>
    <row r="32" spans="1:11" ht="18.75">
      <c r="A32" s="638" t="s">
        <v>0</v>
      </c>
      <c r="B32" s="638" t="s">
        <v>1</v>
      </c>
      <c r="C32" s="638" t="s">
        <v>2</v>
      </c>
      <c r="D32" s="74" t="s">
        <v>3</v>
      </c>
      <c r="E32" s="641" t="s">
        <v>4</v>
      </c>
      <c r="F32" s="642"/>
      <c r="G32" s="642"/>
      <c r="H32" s="643"/>
      <c r="I32" s="74" t="s">
        <v>363</v>
      </c>
      <c r="J32" s="75" t="s">
        <v>5</v>
      </c>
      <c r="K32" s="644" t="s">
        <v>728</v>
      </c>
    </row>
    <row r="33" spans="1:11" ht="18.75">
      <c r="A33" s="672"/>
      <c r="B33" s="672"/>
      <c r="C33" s="672"/>
      <c r="D33" s="76" t="s">
        <v>6</v>
      </c>
      <c r="E33" s="77">
        <v>2561</v>
      </c>
      <c r="F33" s="74">
        <v>2562</v>
      </c>
      <c r="G33" s="78">
        <v>2563</v>
      </c>
      <c r="H33" s="78">
        <v>2564</v>
      </c>
      <c r="I33" s="76" t="s">
        <v>556</v>
      </c>
      <c r="J33" s="350" t="s">
        <v>7</v>
      </c>
      <c r="K33" s="645"/>
    </row>
    <row r="34" spans="1:11" ht="18.75">
      <c r="A34" s="673"/>
      <c r="B34" s="673"/>
      <c r="C34" s="673"/>
      <c r="D34" s="80"/>
      <c r="E34" s="81" t="s">
        <v>8</v>
      </c>
      <c r="F34" s="82" t="s">
        <v>8</v>
      </c>
      <c r="G34" s="83" t="s">
        <v>8</v>
      </c>
      <c r="H34" s="83" t="s">
        <v>8</v>
      </c>
      <c r="I34" s="82"/>
      <c r="J34" s="84"/>
      <c r="K34" s="646"/>
    </row>
    <row r="35" spans="1:11" ht="18.75">
      <c r="A35" s="253">
        <v>4</v>
      </c>
      <c r="B35" s="120" t="s">
        <v>966</v>
      </c>
      <c r="C35" s="120" t="s">
        <v>635</v>
      </c>
      <c r="D35" s="258" t="s">
        <v>636</v>
      </c>
      <c r="E35" s="269"/>
      <c r="F35" s="63"/>
      <c r="G35" s="15"/>
      <c r="H35" s="269">
        <v>1000000</v>
      </c>
      <c r="I35" s="254" t="s">
        <v>559</v>
      </c>
      <c r="J35" s="120" t="s">
        <v>582</v>
      </c>
      <c r="K35" s="119" t="s">
        <v>450</v>
      </c>
    </row>
    <row r="36" spans="1:11" ht="18.75">
      <c r="A36" s="250"/>
      <c r="B36" s="125" t="s">
        <v>967</v>
      </c>
      <c r="C36" s="125" t="s">
        <v>627</v>
      </c>
      <c r="D36" s="127" t="s">
        <v>637</v>
      </c>
      <c r="E36" s="123"/>
      <c r="F36" s="123"/>
      <c r="G36" s="130"/>
      <c r="H36" s="125"/>
      <c r="I36" s="125" t="s">
        <v>561</v>
      </c>
      <c r="J36" s="125" t="s">
        <v>583</v>
      </c>
      <c r="K36" s="125"/>
    </row>
    <row r="37" spans="1:11" ht="18.75">
      <c r="A37" s="250"/>
      <c r="B37" s="103"/>
      <c r="C37" s="125"/>
      <c r="D37" s="367" t="s">
        <v>779</v>
      </c>
      <c r="E37" s="125"/>
      <c r="F37" s="123"/>
      <c r="G37" s="123"/>
      <c r="H37" s="123"/>
      <c r="I37" s="125"/>
      <c r="J37" s="125" t="s">
        <v>584</v>
      </c>
      <c r="K37" s="124"/>
    </row>
    <row r="38" spans="1:11" ht="18.75">
      <c r="A38" s="253">
        <v>5</v>
      </c>
      <c r="B38" s="120" t="s">
        <v>968</v>
      </c>
      <c r="C38" s="120" t="s">
        <v>969</v>
      </c>
      <c r="D38" s="258" t="s">
        <v>970</v>
      </c>
      <c r="E38" s="254"/>
      <c r="F38" s="254"/>
      <c r="G38" s="254"/>
      <c r="H38" s="254">
        <v>500000</v>
      </c>
      <c r="I38" s="254" t="s">
        <v>559</v>
      </c>
      <c r="J38" s="120" t="s">
        <v>582</v>
      </c>
      <c r="K38" s="119" t="s">
        <v>450</v>
      </c>
    </row>
    <row r="39" spans="1:11" ht="18.75">
      <c r="A39" s="250"/>
      <c r="B39" s="125" t="s">
        <v>960</v>
      </c>
      <c r="C39" s="125" t="s">
        <v>627</v>
      </c>
      <c r="D39" s="368" t="s">
        <v>1050</v>
      </c>
      <c r="E39" s="125"/>
      <c r="F39" s="125"/>
      <c r="G39" s="125"/>
      <c r="H39" s="123"/>
      <c r="I39" s="125" t="s">
        <v>561</v>
      </c>
      <c r="J39" s="125" t="s">
        <v>583</v>
      </c>
      <c r="K39" s="125"/>
    </row>
    <row r="40" spans="1:11" ht="18.75">
      <c r="A40" s="276"/>
      <c r="B40" s="133"/>
      <c r="C40" s="133"/>
      <c r="D40" s="131" t="s">
        <v>1051</v>
      </c>
      <c r="E40" s="139"/>
      <c r="F40" s="139"/>
      <c r="G40" s="139"/>
      <c r="H40" s="133"/>
      <c r="I40" s="133"/>
      <c r="J40" s="133" t="s">
        <v>584</v>
      </c>
      <c r="K40" s="131"/>
    </row>
    <row r="41" spans="1:11" ht="18.75">
      <c r="A41" s="253">
        <v>6</v>
      </c>
      <c r="B41" s="281" t="s">
        <v>639</v>
      </c>
      <c r="C41" s="120" t="s">
        <v>695</v>
      </c>
      <c r="D41" s="292" t="s">
        <v>640</v>
      </c>
      <c r="E41" s="254"/>
      <c r="F41" s="254"/>
      <c r="G41" s="254"/>
      <c r="H41" s="254">
        <v>400000</v>
      </c>
      <c r="I41" s="254" t="s">
        <v>559</v>
      </c>
      <c r="J41" s="120" t="s">
        <v>582</v>
      </c>
      <c r="K41" s="119" t="s">
        <v>450</v>
      </c>
    </row>
    <row r="42" spans="1:11" ht="18.75">
      <c r="A42" s="250"/>
      <c r="B42" s="125" t="s">
        <v>975</v>
      </c>
      <c r="C42" s="125" t="s">
        <v>627</v>
      </c>
      <c r="D42" s="127" t="s">
        <v>642</v>
      </c>
      <c r="E42" s="123"/>
      <c r="F42" s="123"/>
      <c r="G42" s="123"/>
      <c r="H42" s="123"/>
      <c r="I42" s="125" t="s">
        <v>561</v>
      </c>
      <c r="J42" s="125" t="s">
        <v>583</v>
      </c>
      <c r="K42" s="125"/>
    </row>
    <row r="43" spans="1:11" ht="18.75">
      <c r="A43" s="250"/>
      <c r="B43" s="125"/>
      <c r="C43" s="125" t="s">
        <v>641</v>
      </c>
      <c r="D43" s="127" t="s">
        <v>643</v>
      </c>
      <c r="E43" s="125"/>
      <c r="F43" s="280"/>
      <c r="G43" s="280"/>
      <c r="H43" s="125"/>
      <c r="I43" s="125"/>
      <c r="J43" s="125" t="s">
        <v>584</v>
      </c>
      <c r="K43" s="124"/>
    </row>
    <row r="44" spans="1:11" ht="18.75">
      <c r="A44" s="253">
        <v>7</v>
      </c>
      <c r="B44" s="281" t="s">
        <v>646</v>
      </c>
      <c r="C44" s="120" t="s">
        <v>696</v>
      </c>
      <c r="D44" s="292" t="s">
        <v>647</v>
      </c>
      <c r="E44" s="254">
        <v>3500000</v>
      </c>
      <c r="F44" s="254"/>
      <c r="G44" s="254"/>
      <c r="H44" s="254"/>
      <c r="I44" s="254" t="s">
        <v>559</v>
      </c>
      <c r="J44" s="120" t="s">
        <v>582</v>
      </c>
      <c r="K44" s="119" t="s">
        <v>450</v>
      </c>
    </row>
    <row r="45" spans="1:11" ht="18.75">
      <c r="A45" s="250"/>
      <c r="B45" s="125" t="s">
        <v>575</v>
      </c>
      <c r="C45" s="125" t="s">
        <v>627</v>
      </c>
      <c r="D45" s="127" t="s">
        <v>648</v>
      </c>
      <c r="E45" s="125"/>
      <c r="F45" s="125"/>
      <c r="G45" s="125"/>
      <c r="H45" s="123"/>
      <c r="I45" s="125" t="s">
        <v>561</v>
      </c>
      <c r="J45" s="125" t="s">
        <v>583</v>
      </c>
      <c r="K45" s="125"/>
    </row>
    <row r="46" spans="1:11" s="22" customFormat="1" ht="18.75">
      <c r="A46" s="259"/>
      <c r="B46" s="133"/>
      <c r="C46" s="133"/>
      <c r="D46" s="131"/>
      <c r="E46" s="139"/>
      <c r="F46" s="139"/>
      <c r="G46" s="139"/>
      <c r="H46" s="133"/>
      <c r="I46" s="133"/>
      <c r="J46" s="133" t="s">
        <v>584</v>
      </c>
      <c r="K46" s="131"/>
    </row>
    <row r="47" spans="1:11" ht="18.75">
      <c r="A47" s="266">
        <v>8</v>
      </c>
      <c r="B47" s="15" t="s">
        <v>957</v>
      </c>
      <c r="C47" s="15" t="s">
        <v>980</v>
      </c>
      <c r="D47" s="270" t="s">
        <v>959</v>
      </c>
      <c r="E47" s="17"/>
      <c r="F47" s="17"/>
      <c r="G47" s="306"/>
      <c r="H47" s="17">
        <v>1000000</v>
      </c>
      <c r="I47" s="17" t="s">
        <v>559</v>
      </c>
      <c r="J47" s="15" t="s">
        <v>582</v>
      </c>
      <c r="K47" s="165" t="s">
        <v>450</v>
      </c>
    </row>
    <row r="48" spans="1:11" ht="18.75">
      <c r="A48" s="268"/>
      <c r="B48" s="19" t="s">
        <v>575</v>
      </c>
      <c r="C48" s="19"/>
      <c r="D48" s="369" t="s">
        <v>981</v>
      </c>
      <c r="E48" s="19"/>
      <c r="F48" s="19"/>
      <c r="G48" s="22"/>
      <c r="H48" s="19"/>
      <c r="I48" s="19" t="s">
        <v>561</v>
      </c>
      <c r="J48" s="19" t="s">
        <v>583</v>
      </c>
      <c r="K48" s="166"/>
    </row>
    <row r="49" spans="1:11" ht="18.75">
      <c r="A49" s="264"/>
      <c r="B49" s="19"/>
      <c r="C49" s="19"/>
      <c r="D49" s="369" t="s">
        <v>962</v>
      </c>
      <c r="E49" s="19"/>
      <c r="F49" s="19"/>
      <c r="G49" s="23"/>
      <c r="H49" s="19"/>
      <c r="I49" s="19"/>
      <c r="J49" s="19" t="s">
        <v>584</v>
      </c>
      <c r="K49" s="19"/>
    </row>
    <row r="50" spans="1:11" s="103" customFormat="1" ht="18" customHeight="1">
      <c r="A50" s="253">
        <v>9</v>
      </c>
      <c r="B50" s="120" t="s">
        <v>652</v>
      </c>
      <c r="C50" s="120" t="s">
        <v>627</v>
      </c>
      <c r="D50" s="258" t="s">
        <v>640</v>
      </c>
      <c r="E50" s="269">
        <v>500000</v>
      </c>
      <c r="F50" s="254"/>
      <c r="G50" s="254"/>
      <c r="H50" s="269"/>
      <c r="I50" s="254" t="s">
        <v>559</v>
      </c>
      <c r="J50" s="120" t="s">
        <v>582</v>
      </c>
      <c r="K50" s="119" t="s">
        <v>450</v>
      </c>
    </row>
    <row r="51" spans="1:11" s="103" customFormat="1" ht="18.75">
      <c r="A51" s="250"/>
      <c r="B51" s="125" t="s">
        <v>651</v>
      </c>
      <c r="C51" s="125" t="s">
        <v>641</v>
      </c>
      <c r="D51" s="127" t="s">
        <v>996</v>
      </c>
      <c r="E51" s="123"/>
      <c r="F51" s="123"/>
      <c r="G51" s="123"/>
      <c r="H51" s="125"/>
      <c r="I51" s="125" t="s">
        <v>561</v>
      </c>
      <c r="J51" s="125" t="s">
        <v>583</v>
      </c>
      <c r="K51" s="125"/>
    </row>
    <row r="52" spans="1:11" s="103" customFormat="1" ht="18.75">
      <c r="A52" s="250"/>
      <c r="B52" s="125"/>
      <c r="C52" s="125"/>
      <c r="D52" s="127" t="s">
        <v>1030</v>
      </c>
      <c r="E52" s="125"/>
      <c r="F52" s="280"/>
      <c r="G52" s="280"/>
      <c r="H52" s="125"/>
      <c r="I52" s="125"/>
      <c r="J52" s="125" t="s">
        <v>584</v>
      </c>
      <c r="K52" s="124"/>
    </row>
    <row r="53" spans="1:11" s="103" customFormat="1" ht="18.75">
      <c r="A53" s="259"/>
      <c r="B53" s="133"/>
      <c r="C53" s="133"/>
      <c r="D53" s="135" t="s">
        <v>1052</v>
      </c>
      <c r="E53" s="133"/>
      <c r="F53" s="133"/>
      <c r="G53" s="133"/>
      <c r="H53" s="139"/>
      <c r="I53" s="139"/>
      <c r="J53" s="133"/>
      <c r="K53" s="133"/>
    </row>
    <row r="54" spans="1:11" ht="18.75">
      <c r="A54" s="634" t="s">
        <v>1286</v>
      </c>
      <c r="B54" s="634"/>
      <c r="C54" s="634"/>
      <c r="D54" s="634"/>
      <c r="E54" s="634"/>
      <c r="F54" s="634"/>
      <c r="G54" s="634"/>
      <c r="H54" s="634"/>
      <c r="I54" s="634"/>
      <c r="J54" s="634"/>
      <c r="K54" s="634"/>
    </row>
    <row r="55" spans="10:11" ht="18.75">
      <c r="J55" s="419" t="s">
        <v>1125</v>
      </c>
      <c r="K55" s="61"/>
    </row>
    <row r="56" spans="1:11" ht="18.75">
      <c r="A56" s="2" t="s">
        <v>1137</v>
      </c>
      <c r="K56" s="30"/>
    </row>
    <row r="57" ht="18.75">
      <c r="A57" s="73" t="s">
        <v>742</v>
      </c>
    </row>
    <row r="58" spans="1:11" ht="18.75">
      <c r="A58" s="638" t="s">
        <v>0</v>
      </c>
      <c r="B58" s="638" t="s">
        <v>1</v>
      </c>
      <c r="C58" s="638" t="s">
        <v>2</v>
      </c>
      <c r="D58" s="74" t="s">
        <v>3</v>
      </c>
      <c r="E58" s="641" t="s">
        <v>4</v>
      </c>
      <c r="F58" s="642"/>
      <c r="G58" s="642"/>
      <c r="H58" s="643"/>
      <c r="I58" s="74" t="s">
        <v>363</v>
      </c>
      <c r="J58" s="75" t="s">
        <v>5</v>
      </c>
      <c r="K58" s="644" t="s">
        <v>728</v>
      </c>
    </row>
    <row r="59" spans="1:11" ht="18.75">
      <c r="A59" s="672"/>
      <c r="B59" s="672"/>
      <c r="C59" s="672"/>
      <c r="D59" s="76" t="s">
        <v>6</v>
      </c>
      <c r="E59" s="77">
        <v>2561</v>
      </c>
      <c r="F59" s="74">
        <v>2562</v>
      </c>
      <c r="G59" s="78">
        <v>2563</v>
      </c>
      <c r="H59" s="78">
        <v>2564</v>
      </c>
      <c r="I59" s="76" t="s">
        <v>556</v>
      </c>
      <c r="J59" s="350" t="s">
        <v>7</v>
      </c>
      <c r="K59" s="645"/>
    </row>
    <row r="60" spans="1:11" ht="18.75">
      <c r="A60" s="673"/>
      <c r="B60" s="673"/>
      <c r="C60" s="673"/>
      <c r="D60" s="80"/>
      <c r="E60" s="81" t="s">
        <v>8</v>
      </c>
      <c r="F60" s="82" t="s">
        <v>8</v>
      </c>
      <c r="G60" s="83" t="s">
        <v>8</v>
      </c>
      <c r="H60" s="83" t="s">
        <v>8</v>
      </c>
      <c r="I60" s="82"/>
      <c r="J60" s="84"/>
      <c r="K60" s="646"/>
    </row>
    <row r="61" spans="1:11" ht="18.75">
      <c r="A61" s="266">
        <v>10</v>
      </c>
      <c r="B61" s="15" t="s">
        <v>731</v>
      </c>
      <c r="C61" s="15" t="s">
        <v>650</v>
      </c>
      <c r="D61" s="270" t="s">
        <v>628</v>
      </c>
      <c r="E61" s="17"/>
      <c r="F61" s="17"/>
      <c r="G61" s="17"/>
      <c r="H61" s="17">
        <v>3000000</v>
      </c>
      <c r="I61" s="17" t="s">
        <v>559</v>
      </c>
      <c r="J61" s="15" t="s">
        <v>582</v>
      </c>
      <c r="K61" s="165" t="s">
        <v>450</v>
      </c>
    </row>
    <row r="62" spans="1:11" ht="18.75">
      <c r="A62" s="264"/>
      <c r="B62" s="19" t="s">
        <v>651</v>
      </c>
      <c r="C62" s="19" t="s">
        <v>627</v>
      </c>
      <c r="D62" s="127" t="s">
        <v>1031</v>
      </c>
      <c r="E62" s="19"/>
      <c r="F62" s="19"/>
      <c r="G62" s="19"/>
      <c r="H62" s="20"/>
      <c r="I62" s="19" t="s">
        <v>561</v>
      </c>
      <c r="J62" s="19" t="s">
        <v>583</v>
      </c>
      <c r="K62" s="19"/>
    </row>
    <row r="63" spans="1:11" ht="18.75">
      <c r="A63" s="267"/>
      <c r="B63" s="12"/>
      <c r="C63" s="12"/>
      <c r="D63" s="90" t="s">
        <v>1032</v>
      </c>
      <c r="E63" s="51"/>
      <c r="F63" s="51"/>
      <c r="G63" s="51"/>
      <c r="H63" s="12"/>
      <c r="I63" s="12"/>
      <c r="J63" s="12" t="s">
        <v>584</v>
      </c>
      <c r="K63" s="167"/>
    </row>
    <row r="64" spans="1:11" ht="18.75">
      <c r="A64" s="253">
        <v>11</v>
      </c>
      <c r="B64" s="120" t="s">
        <v>653</v>
      </c>
      <c r="C64" s="120" t="s">
        <v>627</v>
      </c>
      <c r="D64" s="282" t="s">
        <v>996</v>
      </c>
      <c r="E64" s="254"/>
      <c r="F64" s="254">
        <v>500000</v>
      </c>
      <c r="G64" s="254"/>
      <c r="H64" s="254"/>
      <c r="I64" s="254" t="s">
        <v>559</v>
      </c>
      <c r="J64" s="120" t="s">
        <v>582</v>
      </c>
      <c r="K64" s="119" t="s">
        <v>450</v>
      </c>
    </row>
    <row r="65" spans="1:11" ht="18.75">
      <c r="A65" s="250"/>
      <c r="B65" s="125" t="s">
        <v>619</v>
      </c>
      <c r="C65" s="125" t="s">
        <v>641</v>
      </c>
      <c r="D65" s="127" t="s">
        <v>1035</v>
      </c>
      <c r="E65" s="123"/>
      <c r="F65" s="123"/>
      <c r="G65" s="123"/>
      <c r="H65" s="125"/>
      <c r="I65" s="125" t="s">
        <v>561</v>
      </c>
      <c r="J65" s="125" t="s">
        <v>583</v>
      </c>
      <c r="K65" s="125"/>
    </row>
    <row r="66" spans="1:11" ht="18.75">
      <c r="A66" s="276"/>
      <c r="B66" s="133"/>
      <c r="C66" s="133"/>
      <c r="D66" s="135" t="s">
        <v>1052</v>
      </c>
      <c r="E66" s="133"/>
      <c r="F66" s="133"/>
      <c r="G66" s="133"/>
      <c r="H66" s="133"/>
      <c r="I66" s="133"/>
      <c r="J66" s="133" t="s">
        <v>584</v>
      </c>
      <c r="K66" s="131"/>
    </row>
    <row r="67" spans="1:11" ht="18.75">
      <c r="A67" s="253">
        <v>12</v>
      </c>
      <c r="B67" s="120" t="s">
        <v>634</v>
      </c>
      <c r="C67" s="120" t="s">
        <v>650</v>
      </c>
      <c r="D67" s="258" t="s">
        <v>628</v>
      </c>
      <c r="E67" s="254"/>
      <c r="F67" s="254"/>
      <c r="G67" s="254">
        <v>500000</v>
      </c>
      <c r="H67" s="254">
        <v>500000</v>
      </c>
      <c r="I67" s="254" t="s">
        <v>559</v>
      </c>
      <c r="J67" s="120" t="s">
        <v>582</v>
      </c>
      <c r="K67" s="119" t="s">
        <v>450</v>
      </c>
    </row>
    <row r="68" spans="1:11" ht="18.75">
      <c r="A68" s="252"/>
      <c r="B68" s="125" t="s">
        <v>619</v>
      </c>
      <c r="C68" s="125" t="s">
        <v>627</v>
      </c>
      <c r="D68" s="127" t="s">
        <v>1103</v>
      </c>
      <c r="E68" s="125"/>
      <c r="F68" s="125"/>
      <c r="G68" s="125"/>
      <c r="H68" s="123"/>
      <c r="I68" s="125" t="s">
        <v>561</v>
      </c>
      <c r="J68" s="125" t="s">
        <v>583</v>
      </c>
      <c r="K68" s="125"/>
    </row>
    <row r="69" spans="1:11" ht="18.75">
      <c r="A69" s="259"/>
      <c r="B69" s="133"/>
      <c r="C69" s="133"/>
      <c r="D69" s="135" t="s">
        <v>1037</v>
      </c>
      <c r="E69" s="139"/>
      <c r="F69" s="139"/>
      <c r="G69" s="139"/>
      <c r="H69" s="133"/>
      <c r="I69" s="133"/>
      <c r="J69" s="133" t="s">
        <v>584</v>
      </c>
      <c r="K69" s="131"/>
    </row>
    <row r="70" spans="1:11" ht="18.75">
      <c r="A70" s="253">
        <v>13</v>
      </c>
      <c r="B70" s="120" t="s">
        <v>951</v>
      </c>
      <c r="C70" s="120" t="s">
        <v>650</v>
      </c>
      <c r="D70" s="258" t="s">
        <v>626</v>
      </c>
      <c r="E70" s="254"/>
      <c r="F70" s="254"/>
      <c r="G70" s="254"/>
      <c r="H70" s="254">
        <v>1000000</v>
      </c>
      <c r="I70" s="254" t="s">
        <v>559</v>
      </c>
      <c r="J70" s="120" t="s">
        <v>582</v>
      </c>
      <c r="K70" s="119" t="s">
        <v>450</v>
      </c>
    </row>
    <row r="71" spans="1:11" ht="18.75">
      <c r="A71" s="252"/>
      <c r="B71" s="125" t="s">
        <v>619</v>
      </c>
      <c r="C71" s="125" t="s">
        <v>627</v>
      </c>
      <c r="D71" s="127" t="s">
        <v>1036</v>
      </c>
      <c r="E71" s="125"/>
      <c r="F71" s="125"/>
      <c r="G71" s="125"/>
      <c r="H71" s="123"/>
      <c r="I71" s="125" t="s">
        <v>561</v>
      </c>
      <c r="J71" s="125" t="s">
        <v>583</v>
      </c>
      <c r="K71" s="125"/>
    </row>
    <row r="72" spans="1:11" ht="18.75">
      <c r="A72" s="259"/>
      <c r="B72" s="133"/>
      <c r="C72" s="133"/>
      <c r="D72" s="135" t="s">
        <v>1054</v>
      </c>
      <c r="E72" s="139"/>
      <c r="F72" s="139"/>
      <c r="G72" s="139"/>
      <c r="H72" s="133"/>
      <c r="I72" s="133"/>
      <c r="J72" s="133" t="s">
        <v>584</v>
      </c>
      <c r="K72" s="131"/>
    </row>
    <row r="73" spans="1:11" s="100" customFormat="1" ht="18.75">
      <c r="A73" s="266">
        <v>14</v>
      </c>
      <c r="B73" s="15" t="s">
        <v>957</v>
      </c>
      <c r="C73" s="15" t="s">
        <v>980</v>
      </c>
      <c r="D73" s="270" t="s">
        <v>959</v>
      </c>
      <c r="E73" s="17"/>
      <c r="F73" s="17"/>
      <c r="G73" s="306"/>
      <c r="H73" s="17">
        <v>500000</v>
      </c>
      <c r="I73" s="17" t="s">
        <v>559</v>
      </c>
      <c r="J73" s="15" t="s">
        <v>582</v>
      </c>
      <c r="K73" s="165" t="s">
        <v>450</v>
      </c>
    </row>
    <row r="74" spans="1:11" s="100" customFormat="1" ht="18.75">
      <c r="A74" s="268"/>
      <c r="B74" s="19" t="s">
        <v>619</v>
      </c>
      <c r="C74" s="19"/>
      <c r="D74" s="369" t="s">
        <v>981</v>
      </c>
      <c r="E74" s="19"/>
      <c r="F74" s="19"/>
      <c r="G74" s="22"/>
      <c r="H74" s="19"/>
      <c r="I74" s="19" t="s">
        <v>561</v>
      </c>
      <c r="J74" s="19" t="s">
        <v>583</v>
      </c>
      <c r="K74" s="166"/>
    </row>
    <row r="75" spans="1:11" s="100" customFormat="1" ht="18.75">
      <c r="A75" s="267"/>
      <c r="B75" s="12"/>
      <c r="C75" s="12"/>
      <c r="D75" s="386" t="s">
        <v>962</v>
      </c>
      <c r="E75" s="12"/>
      <c r="F75" s="12"/>
      <c r="G75" s="159"/>
      <c r="H75" s="12"/>
      <c r="I75" s="12"/>
      <c r="J75" s="12" t="s">
        <v>584</v>
      </c>
      <c r="K75" s="12"/>
    </row>
    <row r="76" spans="1:11" ht="18.75">
      <c r="A76" s="283">
        <v>15</v>
      </c>
      <c r="B76" s="125" t="s">
        <v>634</v>
      </c>
      <c r="C76" s="125" t="s">
        <v>625</v>
      </c>
      <c r="D76" s="251" t="s">
        <v>626</v>
      </c>
      <c r="E76" s="123"/>
      <c r="F76" s="123"/>
      <c r="G76" s="123"/>
      <c r="H76" s="123">
        <v>500000</v>
      </c>
      <c r="I76" s="123" t="s">
        <v>559</v>
      </c>
      <c r="J76" s="125" t="s">
        <v>582</v>
      </c>
      <c r="K76" s="124" t="s">
        <v>450</v>
      </c>
    </row>
    <row r="77" spans="1:11" ht="18.75">
      <c r="A77" s="252"/>
      <c r="B77" s="125" t="s">
        <v>620</v>
      </c>
      <c r="C77" s="125" t="s">
        <v>627</v>
      </c>
      <c r="D77" s="124" t="s">
        <v>1104</v>
      </c>
      <c r="E77" s="125"/>
      <c r="F77" s="125"/>
      <c r="G77" s="125"/>
      <c r="H77" s="123"/>
      <c r="I77" s="125" t="s">
        <v>561</v>
      </c>
      <c r="J77" s="125" t="s">
        <v>583</v>
      </c>
      <c r="K77" s="125"/>
    </row>
    <row r="78" spans="1:11" ht="18.75">
      <c r="A78" s="259"/>
      <c r="B78" s="133"/>
      <c r="C78" s="133"/>
      <c r="D78" s="284" t="s">
        <v>1037</v>
      </c>
      <c r="E78" s="139"/>
      <c r="F78" s="139"/>
      <c r="G78" s="139"/>
      <c r="H78" s="133"/>
      <c r="I78" s="133"/>
      <c r="J78" s="133" t="s">
        <v>584</v>
      </c>
      <c r="K78" s="131"/>
    </row>
    <row r="79" spans="1:11" ht="18.75">
      <c r="A79" s="260"/>
      <c r="B79" s="109"/>
      <c r="C79" s="109"/>
      <c r="D79" s="375"/>
      <c r="E79" s="130"/>
      <c r="F79" s="130"/>
      <c r="G79" s="130"/>
      <c r="H79" s="109"/>
      <c r="I79" s="109"/>
      <c r="J79" s="109"/>
      <c r="K79" s="128"/>
    </row>
    <row r="80" spans="1:11" ht="18.75">
      <c r="A80" s="260"/>
      <c r="B80" s="109"/>
      <c r="C80" s="109"/>
      <c r="D80" s="375"/>
      <c r="E80" s="130"/>
      <c r="F80" s="130"/>
      <c r="G80" s="130"/>
      <c r="H80" s="109"/>
      <c r="I80" s="109"/>
      <c r="J80" s="109"/>
      <c r="K80" s="128"/>
    </row>
    <row r="81" spans="1:11" ht="18" customHeight="1">
      <c r="A81" s="634" t="s">
        <v>1287</v>
      </c>
      <c r="B81" s="634"/>
      <c r="C81" s="634"/>
      <c r="D81" s="634"/>
      <c r="E81" s="634"/>
      <c r="F81" s="634"/>
      <c r="G81" s="634"/>
      <c r="H81" s="634"/>
      <c r="I81" s="634"/>
      <c r="J81" s="634"/>
      <c r="K81" s="634"/>
    </row>
    <row r="82" spans="10:11" ht="18.75">
      <c r="J82" s="419" t="s">
        <v>1125</v>
      </c>
      <c r="K82" s="61"/>
    </row>
    <row r="83" spans="1:11" ht="18.75">
      <c r="A83" s="2" t="s">
        <v>1137</v>
      </c>
      <c r="K83" s="30"/>
    </row>
    <row r="84" ht="18.75">
      <c r="A84" s="73" t="s">
        <v>742</v>
      </c>
    </row>
    <row r="85" spans="1:11" ht="18.75">
      <c r="A85" s="638" t="s">
        <v>0</v>
      </c>
      <c r="B85" s="638" t="s">
        <v>1</v>
      </c>
      <c r="C85" s="638" t="s">
        <v>2</v>
      </c>
      <c r="D85" s="74" t="s">
        <v>3</v>
      </c>
      <c r="E85" s="641" t="s">
        <v>4</v>
      </c>
      <c r="F85" s="642"/>
      <c r="G85" s="642"/>
      <c r="H85" s="643"/>
      <c r="I85" s="74" t="s">
        <v>363</v>
      </c>
      <c r="J85" s="75" t="s">
        <v>5</v>
      </c>
      <c r="K85" s="644" t="s">
        <v>728</v>
      </c>
    </row>
    <row r="86" spans="1:11" ht="18.75">
      <c r="A86" s="672"/>
      <c r="B86" s="672"/>
      <c r="C86" s="672"/>
      <c r="D86" s="76" t="s">
        <v>6</v>
      </c>
      <c r="E86" s="77">
        <v>2561</v>
      </c>
      <c r="F86" s="74">
        <v>2562</v>
      </c>
      <c r="G86" s="78">
        <v>2563</v>
      </c>
      <c r="H86" s="78">
        <v>2564</v>
      </c>
      <c r="I86" s="76" t="s">
        <v>556</v>
      </c>
      <c r="J86" s="350" t="s">
        <v>7</v>
      </c>
      <c r="K86" s="645"/>
    </row>
    <row r="87" spans="1:11" ht="18.75">
      <c r="A87" s="673"/>
      <c r="B87" s="673"/>
      <c r="C87" s="673"/>
      <c r="D87" s="80"/>
      <c r="E87" s="81" t="s">
        <v>8</v>
      </c>
      <c r="F87" s="82" t="s">
        <v>8</v>
      </c>
      <c r="G87" s="83" t="s">
        <v>8</v>
      </c>
      <c r="H87" s="83" t="s">
        <v>8</v>
      </c>
      <c r="I87" s="82"/>
      <c r="J87" s="84"/>
      <c r="K87" s="646"/>
    </row>
    <row r="88" spans="1:11" s="22" customFormat="1" ht="18.75">
      <c r="A88" s="253">
        <v>16</v>
      </c>
      <c r="B88" s="120" t="s">
        <v>653</v>
      </c>
      <c r="C88" s="120" t="s">
        <v>627</v>
      </c>
      <c r="D88" s="258" t="s">
        <v>640</v>
      </c>
      <c r="E88" s="269">
        <v>500000</v>
      </c>
      <c r="F88" s="254">
        <v>500000</v>
      </c>
      <c r="G88" s="254"/>
      <c r="H88" s="254"/>
      <c r="I88" s="254" t="s">
        <v>559</v>
      </c>
      <c r="J88" s="120" t="s">
        <v>582</v>
      </c>
      <c r="K88" s="119" t="s">
        <v>450</v>
      </c>
    </row>
    <row r="89" spans="1:11" s="22" customFormat="1" ht="18.75">
      <c r="A89" s="250"/>
      <c r="B89" s="125" t="s">
        <v>620</v>
      </c>
      <c r="C89" s="125" t="s">
        <v>641</v>
      </c>
      <c r="D89" s="127" t="s">
        <v>1038</v>
      </c>
      <c r="E89" s="123"/>
      <c r="F89" s="123"/>
      <c r="G89" s="123"/>
      <c r="H89" s="125"/>
      <c r="I89" s="125" t="s">
        <v>561</v>
      </c>
      <c r="J89" s="125" t="s">
        <v>583</v>
      </c>
      <c r="K89" s="125"/>
    </row>
    <row r="90" spans="1:11" s="22" customFormat="1" ht="18.75">
      <c r="A90" s="250"/>
      <c r="B90" s="125"/>
      <c r="C90" s="125"/>
      <c r="D90" s="127" t="s">
        <v>1055</v>
      </c>
      <c r="E90" s="125"/>
      <c r="F90" s="280"/>
      <c r="G90" s="280"/>
      <c r="H90" s="125"/>
      <c r="I90" s="125"/>
      <c r="J90" s="125" t="s">
        <v>584</v>
      </c>
      <c r="K90" s="124"/>
    </row>
    <row r="91" spans="1:11" ht="18.75">
      <c r="A91" s="253">
        <v>17</v>
      </c>
      <c r="B91" s="120" t="s">
        <v>634</v>
      </c>
      <c r="C91" s="120" t="s">
        <v>625</v>
      </c>
      <c r="D91" s="258" t="s">
        <v>628</v>
      </c>
      <c r="E91" s="269"/>
      <c r="F91" s="254">
        <v>1000000</v>
      </c>
      <c r="G91" s="254"/>
      <c r="H91" s="254"/>
      <c r="I91" s="254" t="s">
        <v>559</v>
      </c>
      <c r="J91" s="120" t="s">
        <v>582</v>
      </c>
      <c r="K91" s="119" t="s">
        <v>450</v>
      </c>
    </row>
    <row r="92" spans="1:11" ht="18.75">
      <c r="A92" s="250"/>
      <c r="B92" s="3" t="s">
        <v>655</v>
      </c>
      <c r="C92" s="125" t="s">
        <v>627</v>
      </c>
      <c r="D92" s="124" t="s">
        <v>1105</v>
      </c>
      <c r="E92" s="125"/>
      <c r="F92" s="125"/>
      <c r="G92" s="125"/>
      <c r="H92" s="123"/>
      <c r="I92" s="125" t="s">
        <v>561</v>
      </c>
      <c r="J92" s="125" t="s">
        <v>583</v>
      </c>
      <c r="K92" s="125"/>
    </row>
    <row r="93" spans="1:11" ht="18.75">
      <c r="A93" s="250"/>
      <c r="B93" s="125"/>
      <c r="C93" s="125"/>
      <c r="D93" s="279" t="s">
        <v>1037</v>
      </c>
      <c r="E93" s="123"/>
      <c r="F93" s="123"/>
      <c r="G93" s="123"/>
      <c r="H93" s="125"/>
      <c r="I93" s="125"/>
      <c r="J93" s="125" t="s">
        <v>584</v>
      </c>
      <c r="K93" s="124"/>
    </row>
    <row r="94" spans="1:11" ht="18.75">
      <c r="A94" s="253">
        <v>18</v>
      </c>
      <c r="B94" s="120" t="s">
        <v>653</v>
      </c>
      <c r="C94" s="120" t="s">
        <v>627</v>
      </c>
      <c r="D94" s="258" t="s">
        <v>640</v>
      </c>
      <c r="E94" s="120"/>
      <c r="F94" s="254"/>
      <c r="G94" s="254"/>
      <c r="H94" s="254">
        <v>400000</v>
      </c>
      <c r="I94" s="254" t="s">
        <v>559</v>
      </c>
      <c r="J94" s="120" t="s">
        <v>582</v>
      </c>
      <c r="K94" s="119" t="s">
        <v>450</v>
      </c>
    </row>
    <row r="95" spans="1:11" ht="18.75">
      <c r="A95" s="250"/>
      <c r="B95" s="125" t="s">
        <v>655</v>
      </c>
      <c r="C95" s="125" t="s">
        <v>641</v>
      </c>
      <c r="D95" s="127" t="s">
        <v>1038</v>
      </c>
      <c r="E95" s="123"/>
      <c r="F95" s="123"/>
      <c r="G95" s="123"/>
      <c r="H95" s="125"/>
      <c r="I95" s="125" t="s">
        <v>561</v>
      </c>
      <c r="J95" s="125" t="s">
        <v>583</v>
      </c>
      <c r="K95" s="125"/>
    </row>
    <row r="96" spans="1:11" ht="18.75">
      <c r="A96" s="276"/>
      <c r="B96" s="133"/>
      <c r="C96" s="133"/>
      <c r="D96" s="135" t="s">
        <v>1055</v>
      </c>
      <c r="E96" s="133"/>
      <c r="F96" s="370"/>
      <c r="G96" s="370"/>
      <c r="H96" s="133"/>
      <c r="I96" s="133"/>
      <c r="J96" s="133" t="s">
        <v>584</v>
      </c>
      <c r="K96" s="131"/>
    </row>
    <row r="97" spans="1:11" ht="18.75">
      <c r="A97" s="250">
        <v>19</v>
      </c>
      <c r="B97" s="125" t="s">
        <v>735</v>
      </c>
      <c r="C97" s="125" t="s">
        <v>736</v>
      </c>
      <c r="D97" s="31" t="s">
        <v>636</v>
      </c>
      <c r="E97" s="20">
        <v>2500000</v>
      </c>
      <c r="G97" s="15"/>
      <c r="H97" s="123"/>
      <c r="I97" s="123" t="s">
        <v>559</v>
      </c>
      <c r="J97" s="125" t="s">
        <v>582</v>
      </c>
      <c r="K97" s="124" t="s">
        <v>450</v>
      </c>
    </row>
    <row r="98" spans="1:11" ht="18.75">
      <c r="A98" s="250"/>
      <c r="B98" s="125" t="s">
        <v>734</v>
      </c>
      <c r="C98" s="125" t="s">
        <v>737</v>
      </c>
      <c r="D98" s="166" t="s">
        <v>1040</v>
      </c>
      <c r="E98" s="19"/>
      <c r="F98" s="125"/>
      <c r="G98" s="125"/>
      <c r="H98" s="123"/>
      <c r="I98" s="125" t="s">
        <v>561</v>
      </c>
      <c r="J98" s="125" t="s">
        <v>583</v>
      </c>
      <c r="K98" s="125"/>
    </row>
    <row r="99" spans="1:11" ht="18.75">
      <c r="A99" s="252"/>
      <c r="B99" s="125"/>
      <c r="C99" s="125"/>
      <c r="D99" s="166" t="s">
        <v>1041</v>
      </c>
      <c r="E99" s="20"/>
      <c r="F99" s="123"/>
      <c r="G99" s="123"/>
      <c r="H99" s="125"/>
      <c r="I99" s="125"/>
      <c r="J99" s="125" t="s">
        <v>584</v>
      </c>
      <c r="K99" s="124"/>
    </row>
    <row r="100" spans="1:11" ht="18.75">
      <c r="A100" s="253">
        <v>20</v>
      </c>
      <c r="B100" s="120" t="s">
        <v>738</v>
      </c>
      <c r="C100" s="120" t="s">
        <v>740</v>
      </c>
      <c r="D100" s="258" t="s">
        <v>626</v>
      </c>
      <c r="E100" s="254"/>
      <c r="F100" s="63"/>
      <c r="G100" s="254">
        <v>600000</v>
      </c>
      <c r="H100" s="254"/>
      <c r="I100" s="254" t="s">
        <v>559</v>
      </c>
      <c r="J100" s="120" t="s">
        <v>582</v>
      </c>
      <c r="K100" s="119" t="s">
        <v>450</v>
      </c>
    </row>
    <row r="101" spans="1:11" ht="18.75">
      <c r="A101" s="250"/>
      <c r="B101" s="125" t="s">
        <v>739</v>
      </c>
      <c r="C101" s="125" t="s">
        <v>627</v>
      </c>
      <c r="D101" s="124" t="s">
        <v>1056</v>
      </c>
      <c r="E101" s="125"/>
      <c r="F101" s="125"/>
      <c r="G101" s="125"/>
      <c r="H101" s="123"/>
      <c r="I101" s="125" t="s">
        <v>561</v>
      </c>
      <c r="J101" s="125" t="s">
        <v>583</v>
      </c>
      <c r="K101" s="125"/>
    </row>
    <row r="102" spans="1:11" ht="18.75">
      <c r="A102" s="252"/>
      <c r="B102" s="125"/>
      <c r="C102" s="125"/>
      <c r="D102" s="124" t="s">
        <v>1053</v>
      </c>
      <c r="E102" s="123"/>
      <c r="F102" s="123"/>
      <c r="G102" s="123"/>
      <c r="H102" s="125"/>
      <c r="I102" s="125"/>
      <c r="J102" s="125" t="s">
        <v>584</v>
      </c>
      <c r="K102" s="124"/>
    </row>
    <row r="103" spans="1:11" ht="18.75">
      <c r="A103" s="319"/>
      <c r="B103" s="12"/>
      <c r="C103" s="12"/>
      <c r="D103" s="167" t="s">
        <v>1057</v>
      </c>
      <c r="E103" s="51"/>
      <c r="F103" s="51"/>
      <c r="G103" s="51"/>
      <c r="H103" s="12"/>
      <c r="I103" s="12"/>
      <c r="J103" s="12"/>
      <c r="K103" s="167"/>
    </row>
    <row r="104" spans="1:11" s="22" customFormat="1" ht="18" customHeight="1">
      <c r="A104" s="268">
        <v>21</v>
      </c>
      <c r="B104" s="22" t="s">
        <v>1069</v>
      </c>
      <c r="C104" s="19" t="s">
        <v>557</v>
      </c>
      <c r="D104" s="31" t="s">
        <v>573</v>
      </c>
      <c r="E104" s="33"/>
      <c r="F104" s="21">
        <v>468000</v>
      </c>
      <c r="G104" s="20">
        <v>468000</v>
      </c>
      <c r="H104" s="33">
        <v>468000</v>
      </c>
      <c r="I104" s="20" t="s">
        <v>559</v>
      </c>
      <c r="J104" s="22" t="s">
        <v>107</v>
      </c>
      <c r="K104" s="166" t="s">
        <v>450</v>
      </c>
    </row>
    <row r="105" spans="1:11" s="22" customFormat="1" ht="18.75">
      <c r="A105" s="264"/>
      <c r="B105" s="22" t="s">
        <v>1070</v>
      </c>
      <c r="C105" s="19" t="s">
        <v>560</v>
      </c>
      <c r="D105" s="94" t="s">
        <v>1047</v>
      </c>
      <c r="E105" s="20"/>
      <c r="G105" s="19"/>
      <c r="H105" s="19"/>
      <c r="I105" s="19" t="s">
        <v>561</v>
      </c>
      <c r="J105" s="22" t="s">
        <v>562</v>
      </c>
      <c r="K105" s="19"/>
    </row>
    <row r="106" spans="1:11" s="22" customFormat="1" ht="18.75">
      <c r="A106" s="264"/>
      <c r="B106" s="22" t="s">
        <v>1071</v>
      </c>
      <c r="C106" s="19" t="s">
        <v>563</v>
      </c>
      <c r="D106" s="94" t="s">
        <v>1106</v>
      </c>
      <c r="E106" s="19"/>
      <c r="G106" s="19"/>
      <c r="H106" s="19"/>
      <c r="I106" s="19"/>
      <c r="J106" s="22" t="s">
        <v>564</v>
      </c>
      <c r="K106" s="19"/>
    </row>
    <row r="107" spans="1:11" s="22" customFormat="1" ht="18.75">
      <c r="A107" s="267"/>
      <c r="B107" s="159"/>
      <c r="C107" s="159" t="s">
        <v>565</v>
      </c>
      <c r="D107" s="174" t="s">
        <v>757</v>
      </c>
      <c r="E107" s="432"/>
      <c r="F107" s="432"/>
      <c r="G107" s="432"/>
      <c r="H107" s="432"/>
      <c r="I107" s="432"/>
      <c r="J107" s="159"/>
      <c r="K107" s="167"/>
    </row>
    <row r="108" spans="1:11" ht="18" customHeight="1">
      <c r="A108" s="595" t="s">
        <v>1203</v>
      </c>
      <c r="B108" s="595"/>
      <c r="C108" s="595"/>
      <c r="D108" s="595"/>
      <c r="E108" s="595"/>
      <c r="F108" s="595"/>
      <c r="G108" s="595"/>
      <c r="H108" s="595"/>
      <c r="I108" s="595"/>
      <c r="J108" s="595"/>
      <c r="K108" s="595"/>
    </row>
    <row r="109" spans="10:11" ht="18.75">
      <c r="J109" s="419" t="s">
        <v>1125</v>
      </c>
      <c r="K109" s="61"/>
    </row>
    <row r="110" spans="1:11" ht="18.75">
      <c r="A110" s="2" t="s">
        <v>1137</v>
      </c>
      <c r="K110" s="30"/>
    </row>
    <row r="111" ht="18.75">
      <c r="A111" s="73" t="s">
        <v>742</v>
      </c>
    </row>
    <row r="112" spans="1:11" ht="18.75">
      <c r="A112" s="638" t="s">
        <v>0</v>
      </c>
      <c r="B112" s="638" t="s">
        <v>1</v>
      </c>
      <c r="C112" s="638" t="s">
        <v>2</v>
      </c>
      <c r="D112" s="74" t="s">
        <v>3</v>
      </c>
      <c r="E112" s="641" t="s">
        <v>4</v>
      </c>
      <c r="F112" s="642"/>
      <c r="G112" s="642"/>
      <c r="H112" s="643"/>
      <c r="I112" s="74" t="s">
        <v>363</v>
      </c>
      <c r="J112" s="75" t="s">
        <v>5</v>
      </c>
      <c r="K112" s="644" t="s">
        <v>728</v>
      </c>
    </row>
    <row r="113" spans="1:11" ht="18.75">
      <c r="A113" s="672"/>
      <c r="B113" s="672"/>
      <c r="C113" s="672"/>
      <c r="D113" s="76" t="s">
        <v>6</v>
      </c>
      <c r="E113" s="77">
        <v>2561</v>
      </c>
      <c r="F113" s="74">
        <v>2562</v>
      </c>
      <c r="G113" s="78">
        <v>2563</v>
      </c>
      <c r="H113" s="78">
        <v>2564</v>
      </c>
      <c r="I113" s="76" t="s">
        <v>556</v>
      </c>
      <c r="J113" s="350" t="s">
        <v>7</v>
      </c>
      <c r="K113" s="645"/>
    </row>
    <row r="114" spans="1:11" ht="18.75">
      <c r="A114" s="673"/>
      <c r="B114" s="673"/>
      <c r="C114" s="673"/>
      <c r="D114" s="80"/>
      <c r="E114" s="81" t="s">
        <v>8</v>
      </c>
      <c r="F114" s="82" t="s">
        <v>8</v>
      </c>
      <c r="G114" s="83" t="s">
        <v>8</v>
      </c>
      <c r="H114" s="83" t="s">
        <v>8</v>
      </c>
      <c r="I114" s="82"/>
      <c r="J114" s="84"/>
      <c r="K114" s="646"/>
    </row>
    <row r="115" spans="1:11" ht="18.75">
      <c r="A115" s="253">
        <v>22</v>
      </c>
      <c r="B115" s="120" t="s">
        <v>634</v>
      </c>
      <c r="C115" s="120" t="s">
        <v>961</v>
      </c>
      <c r="D115" s="258" t="s">
        <v>628</v>
      </c>
      <c r="E115" s="254"/>
      <c r="F115" s="254"/>
      <c r="G115" s="254"/>
      <c r="H115" s="254">
        <v>2000000</v>
      </c>
      <c r="I115" s="254" t="s">
        <v>559</v>
      </c>
      <c r="J115" s="120" t="s">
        <v>582</v>
      </c>
      <c r="K115" s="119" t="s">
        <v>450</v>
      </c>
    </row>
    <row r="116" spans="1:11" ht="18.75">
      <c r="A116" s="252"/>
      <c r="B116" s="125" t="s">
        <v>656</v>
      </c>
      <c r="C116" s="125" t="s">
        <v>777</v>
      </c>
      <c r="D116" s="124" t="s">
        <v>1058</v>
      </c>
      <c r="E116" s="125"/>
      <c r="F116" s="125"/>
      <c r="G116" s="125"/>
      <c r="H116" s="123"/>
      <c r="I116" s="125" t="s">
        <v>561</v>
      </c>
      <c r="J116" s="125" t="s">
        <v>583</v>
      </c>
      <c r="K116" s="125"/>
    </row>
    <row r="117" spans="1:11" ht="18.75">
      <c r="A117" s="259"/>
      <c r="B117" s="133"/>
      <c r="C117" s="133"/>
      <c r="D117" s="131" t="s">
        <v>1059</v>
      </c>
      <c r="E117" s="139"/>
      <c r="F117" s="139"/>
      <c r="G117" s="139"/>
      <c r="H117" s="133"/>
      <c r="I117" s="133"/>
      <c r="J117" s="133" t="s">
        <v>584</v>
      </c>
      <c r="K117" s="131"/>
    </row>
    <row r="118" spans="1:11" ht="18.75">
      <c r="A118" s="266">
        <v>23</v>
      </c>
      <c r="B118" s="15" t="s">
        <v>778</v>
      </c>
      <c r="C118" s="15" t="s">
        <v>635</v>
      </c>
      <c r="D118" s="270" t="s">
        <v>636</v>
      </c>
      <c r="E118" s="376">
        <v>4000000</v>
      </c>
      <c r="F118" s="63"/>
      <c r="G118" s="15"/>
      <c r="H118" s="376"/>
      <c r="I118" s="17" t="s">
        <v>559</v>
      </c>
      <c r="J118" s="15" t="s">
        <v>582</v>
      </c>
      <c r="K118" s="165" t="s">
        <v>450</v>
      </c>
    </row>
    <row r="119" spans="1:11" ht="18.75">
      <c r="A119" s="268"/>
      <c r="B119" s="19" t="s">
        <v>741</v>
      </c>
      <c r="C119" s="19" t="s">
        <v>627</v>
      </c>
      <c r="D119" s="35" t="s">
        <v>637</v>
      </c>
      <c r="E119" s="20"/>
      <c r="F119" s="304"/>
      <c r="G119" s="20"/>
      <c r="I119" s="19" t="s">
        <v>561</v>
      </c>
      <c r="J119" s="19" t="s">
        <v>583</v>
      </c>
      <c r="K119" s="19"/>
    </row>
    <row r="120" spans="1:11" ht="18.75">
      <c r="A120" s="268"/>
      <c r="B120" s="3" t="s">
        <v>585</v>
      </c>
      <c r="C120" s="19"/>
      <c r="D120" s="35" t="s">
        <v>1060</v>
      </c>
      <c r="E120" s="19"/>
      <c r="F120" s="20"/>
      <c r="G120" s="20"/>
      <c r="H120" s="20"/>
      <c r="I120" s="19"/>
      <c r="J120" s="19" t="s">
        <v>584</v>
      </c>
      <c r="K120" s="166"/>
    </row>
    <row r="121" spans="1:11" s="22" customFormat="1" ht="18.75">
      <c r="A121" s="253">
        <v>24</v>
      </c>
      <c r="B121" s="161" t="s">
        <v>1072</v>
      </c>
      <c r="C121" s="15" t="s">
        <v>15</v>
      </c>
      <c r="D121" s="258" t="s">
        <v>1075</v>
      </c>
      <c r="E121" s="303"/>
      <c r="F121" s="303"/>
      <c r="G121" s="254">
        <v>400000</v>
      </c>
      <c r="H121" s="254"/>
      <c r="I121" s="254" t="s">
        <v>559</v>
      </c>
      <c r="J121" s="15" t="s">
        <v>21</v>
      </c>
      <c r="K121" s="119" t="s">
        <v>450</v>
      </c>
    </row>
    <row r="122" spans="1:11" s="22" customFormat="1" ht="18.75">
      <c r="A122" s="252"/>
      <c r="B122" s="109" t="s">
        <v>675</v>
      </c>
      <c r="C122" s="19" t="s">
        <v>16</v>
      </c>
      <c r="D122" s="255" t="s">
        <v>1073</v>
      </c>
      <c r="E122" s="125"/>
      <c r="F122" s="109"/>
      <c r="G122" s="125"/>
      <c r="H122" s="125"/>
      <c r="I122" s="125" t="s">
        <v>561</v>
      </c>
      <c r="J122" s="257"/>
      <c r="K122" s="125"/>
    </row>
    <row r="123" spans="1:11" s="22" customFormat="1" ht="18.75">
      <c r="A123" s="252"/>
      <c r="B123" s="109"/>
      <c r="C123" s="19" t="s">
        <v>17</v>
      </c>
      <c r="D123" s="255" t="s">
        <v>1067</v>
      </c>
      <c r="E123" s="125"/>
      <c r="F123" s="109"/>
      <c r="G123" s="125"/>
      <c r="H123" s="125"/>
      <c r="I123" s="125"/>
      <c r="J123" s="257"/>
      <c r="K123" s="125"/>
    </row>
    <row r="124" spans="1:11" s="22" customFormat="1" ht="18.75">
      <c r="A124" s="259"/>
      <c r="B124" s="132"/>
      <c r="C124" s="133"/>
      <c r="D124" s="262" t="s">
        <v>1074</v>
      </c>
      <c r="E124" s="133"/>
      <c r="F124" s="132"/>
      <c r="G124" s="133"/>
      <c r="H124" s="133"/>
      <c r="I124" s="133"/>
      <c r="J124" s="275"/>
      <c r="K124" s="133"/>
    </row>
    <row r="125" spans="1:11" ht="18.75">
      <c r="A125" s="253">
        <v>25</v>
      </c>
      <c r="B125" s="120" t="s">
        <v>646</v>
      </c>
      <c r="C125" s="120" t="s">
        <v>627</v>
      </c>
      <c r="D125" s="258" t="s">
        <v>659</v>
      </c>
      <c r="E125" s="120"/>
      <c r="F125" s="254"/>
      <c r="G125" s="254">
        <v>2500000</v>
      </c>
      <c r="H125" s="254"/>
      <c r="I125" s="254" t="s">
        <v>559</v>
      </c>
      <c r="J125" s="120" t="s">
        <v>582</v>
      </c>
      <c r="K125" s="119" t="s">
        <v>450</v>
      </c>
    </row>
    <row r="126" spans="1:11" ht="18.75">
      <c r="A126" s="250"/>
      <c r="B126" s="125" t="s">
        <v>585</v>
      </c>
      <c r="C126" s="125"/>
      <c r="D126" s="124" t="s">
        <v>660</v>
      </c>
      <c r="E126" s="125"/>
      <c r="F126" s="125"/>
      <c r="G126" s="125"/>
      <c r="H126" s="123"/>
      <c r="I126" s="125" t="s">
        <v>561</v>
      </c>
      <c r="J126" s="125" t="s">
        <v>583</v>
      </c>
      <c r="K126" s="125"/>
    </row>
    <row r="127" spans="1:11" ht="19.5" customHeight="1">
      <c r="A127" s="259"/>
      <c r="B127" s="133"/>
      <c r="C127" s="133"/>
      <c r="D127" s="131" t="s">
        <v>661</v>
      </c>
      <c r="E127" s="139"/>
      <c r="F127" s="139"/>
      <c r="G127" s="139"/>
      <c r="H127" s="133"/>
      <c r="I127" s="133"/>
      <c r="J127" s="133" t="s">
        <v>584</v>
      </c>
      <c r="K127" s="131"/>
    </row>
    <row r="134" spans="1:11" ht="18" customHeight="1">
      <c r="A134" s="595" t="s">
        <v>1204</v>
      </c>
      <c r="B134" s="595"/>
      <c r="C134" s="595"/>
      <c r="D134" s="595"/>
      <c r="E134" s="595"/>
      <c r="F134" s="595"/>
      <c r="G134" s="595"/>
      <c r="H134" s="595"/>
      <c r="I134" s="595"/>
      <c r="J134" s="595"/>
      <c r="K134" s="595"/>
    </row>
    <row r="139" spans="5:8" ht="18.75">
      <c r="E139" s="390">
        <f>SUM(E14+E17+E20+E35+E38+E41+E44+E47+E50+E61+E64+E67+E70+E73+E76+E88+E91+E94+E97+E100+E104+E115+E118+E121+E125)</f>
        <v>11000000</v>
      </c>
      <c r="F139" s="390">
        <f>SUM(F14+F17+F20+F35+F38+F41+F44+F47+F50+F61+F64+F67+F70+F73+F76+F88+F91+F94+F97+F100+F104+F115+F118+F121+F125)</f>
        <v>2468000</v>
      </c>
      <c r="G139" s="390">
        <f>SUM(G14+G17+G20+G35+G38+G41+G44+G47+G50+G61+G64+G67+G70+G73+G76+G88+G91+G94+G97+G100+G104+G115+G118+G121+G125)</f>
        <v>8618000</v>
      </c>
      <c r="H139" s="390">
        <f>SUM(H14+H17+H20+H35+H38+H41+H44+H47+H50+H61+H64+H67+H70+H73+H76+H88+H91+H94+H97+H100+H104+H115+H118+H121+H125)</f>
        <v>13268000</v>
      </c>
    </row>
    <row r="140" ht="18.75">
      <c r="C140" s="390"/>
    </row>
    <row r="141" ht="18.75">
      <c r="C141" s="390"/>
    </row>
    <row r="142" ht="18.75">
      <c r="C142" s="390"/>
    </row>
    <row r="143" spans="1:11" s="1" customFormat="1" ht="20.25">
      <c r="A143" s="320"/>
      <c r="B143" s="321"/>
      <c r="C143" s="321"/>
      <c r="D143" s="321"/>
      <c r="E143" s="321"/>
      <c r="F143" s="322"/>
      <c r="G143" s="322"/>
      <c r="H143" s="322"/>
      <c r="I143" s="322"/>
      <c r="J143" s="183"/>
      <c r="K143" s="323"/>
    </row>
    <row r="144" spans="1:11" s="22" customFormat="1" ht="18.75">
      <c r="A144" s="260"/>
      <c r="B144" s="378"/>
      <c r="C144" s="378"/>
      <c r="D144" s="379"/>
      <c r="E144" s="130"/>
      <c r="F144" s="130"/>
      <c r="G144" s="130"/>
      <c r="H144" s="130"/>
      <c r="I144" s="130"/>
      <c r="J144" s="109"/>
      <c r="K144" s="128"/>
    </row>
    <row r="145" spans="1:11" s="22" customFormat="1" ht="18.75">
      <c r="A145" s="260"/>
      <c r="B145" s="109"/>
      <c r="C145" s="378"/>
      <c r="D145" s="377"/>
      <c r="E145" s="130"/>
      <c r="F145" s="130"/>
      <c r="G145" s="130"/>
      <c r="H145" s="130"/>
      <c r="I145" s="130"/>
      <c r="J145" s="109"/>
      <c r="K145" s="128"/>
    </row>
    <row r="146" spans="1:11" s="22" customFormat="1" ht="18.75">
      <c r="A146" s="260"/>
      <c r="B146" s="109"/>
      <c r="C146" s="378"/>
      <c r="D146" s="377"/>
      <c r="E146" s="130"/>
      <c r="F146" s="130"/>
      <c r="G146" s="130"/>
      <c r="H146" s="130"/>
      <c r="I146" s="130"/>
      <c r="J146" s="109"/>
      <c r="K146" s="128"/>
    </row>
    <row r="147" spans="1:11" s="22" customFormat="1" ht="18.75">
      <c r="A147" s="260"/>
      <c r="B147" s="109"/>
      <c r="C147" s="378"/>
      <c r="D147" s="377"/>
      <c r="E147" s="130"/>
      <c r="F147" s="130"/>
      <c r="G147" s="130"/>
      <c r="H147" s="130"/>
      <c r="I147" s="130"/>
      <c r="J147" s="109"/>
      <c r="K147" s="128"/>
    </row>
    <row r="148" spans="1:11" s="22" customFormat="1" ht="18.75">
      <c r="A148" s="260"/>
      <c r="B148" s="109"/>
      <c r="C148" s="109"/>
      <c r="D148" s="377"/>
      <c r="E148" s="130"/>
      <c r="F148" s="130"/>
      <c r="G148" s="130"/>
      <c r="H148" s="130"/>
      <c r="I148" s="130"/>
      <c r="J148" s="109"/>
      <c r="K148" s="128"/>
    </row>
    <row r="149" spans="1:11" s="22" customFormat="1" ht="18.75">
      <c r="A149" s="260"/>
      <c r="B149" s="109"/>
      <c r="C149" s="109"/>
      <c r="D149" s="377"/>
      <c r="E149" s="130"/>
      <c r="F149" s="130"/>
      <c r="G149" s="130"/>
      <c r="H149" s="130"/>
      <c r="I149" s="130"/>
      <c r="J149" s="109"/>
      <c r="K149" s="128"/>
    </row>
    <row r="150" spans="1:11" s="22" customFormat="1" ht="18.75">
      <c r="A150" s="261"/>
      <c r="D150" s="377"/>
      <c r="E150" s="21"/>
      <c r="F150" s="21"/>
      <c r="G150" s="21"/>
      <c r="K150" s="377"/>
    </row>
    <row r="151" spans="1:11" s="22" customFormat="1" ht="18.75">
      <c r="A151" s="312"/>
      <c r="D151" s="377"/>
      <c r="K151" s="62"/>
    </row>
  </sheetData>
  <sheetProtection/>
  <mergeCells count="36">
    <mergeCell ref="K11:K13"/>
    <mergeCell ref="A26:K26"/>
    <mergeCell ref="A54:K54"/>
    <mergeCell ref="A81:K81"/>
    <mergeCell ref="A108:K108"/>
    <mergeCell ref="A3:K3"/>
    <mergeCell ref="A4:K4"/>
    <mergeCell ref="A6:K6"/>
    <mergeCell ref="A7:K7"/>
    <mergeCell ref="A8:K8"/>
    <mergeCell ref="A112:A114"/>
    <mergeCell ref="B112:B114"/>
    <mergeCell ref="C112:C114"/>
    <mergeCell ref="E112:H112"/>
    <mergeCell ref="K112:K114"/>
    <mergeCell ref="A5:K5"/>
    <mergeCell ref="A11:A13"/>
    <mergeCell ref="B11:B13"/>
    <mergeCell ref="C11:C13"/>
    <mergeCell ref="E11:H11"/>
    <mergeCell ref="E85:H85"/>
    <mergeCell ref="A32:A34"/>
    <mergeCell ref="B32:B34"/>
    <mergeCell ref="C32:C34"/>
    <mergeCell ref="E32:H32"/>
    <mergeCell ref="K32:K34"/>
    <mergeCell ref="A134:K134"/>
    <mergeCell ref="K85:K87"/>
    <mergeCell ref="A58:A60"/>
    <mergeCell ref="B58:B60"/>
    <mergeCell ref="C58:C60"/>
    <mergeCell ref="E58:H58"/>
    <mergeCell ref="K58:K60"/>
    <mergeCell ref="A85:A87"/>
    <mergeCell ref="B85:B87"/>
    <mergeCell ref="C85:C87"/>
  </mergeCells>
  <printOptions/>
  <pageMargins left="0" right="0" top="0.5905511811023623" bottom="0.5511811023622047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N72"/>
  <sheetViews>
    <sheetView view="pageBreakPreview" zoomScaleNormal="110" zoomScaleSheetLayoutView="100" zoomScalePageLayoutView="0" workbookViewId="0" topLeftCell="A10">
      <selection activeCell="E22" sqref="E21:E22"/>
    </sheetView>
  </sheetViews>
  <sheetFormatPr defaultColWidth="9.140625" defaultRowHeight="15"/>
  <cols>
    <col min="1" max="1" width="16.140625" style="181" customWidth="1"/>
    <col min="2" max="2" width="7.140625" style="203" customWidth="1"/>
    <col min="3" max="3" width="9.00390625" style="181" customWidth="1"/>
    <col min="4" max="4" width="7.57421875" style="203" customWidth="1"/>
    <col min="5" max="5" width="12.28125" style="181" customWidth="1"/>
    <col min="6" max="6" width="6.57421875" style="192" customWidth="1"/>
    <col min="7" max="7" width="12.421875" style="193" customWidth="1"/>
    <col min="8" max="8" width="7.00390625" style="192" customWidth="1"/>
    <col min="9" max="9" width="12.421875" style="193" customWidth="1"/>
    <col min="10" max="10" width="7.00390625" style="192" customWidth="1"/>
    <col min="11" max="11" width="12.28125" style="193" customWidth="1"/>
    <col min="12" max="12" width="7.00390625" style="192" customWidth="1"/>
    <col min="13" max="13" width="12.421875" style="181" customWidth="1"/>
    <col min="14" max="16384" width="9.00390625" style="181" customWidth="1"/>
  </cols>
  <sheetData>
    <row r="1" spans="1:13" s="242" customFormat="1" ht="20.25">
      <c r="A1" s="595"/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9:13" ht="20.25">
      <c r="I2" s="675"/>
      <c r="M2" s="420" t="s">
        <v>785</v>
      </c>
    </row>
    <row r="3" spans="1:14" ht="26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180"/>
    </row>
    <row r="4" spans="1:14" ht="26.25" customHeight="1">
      <c r="A4" s="619" t="s">
        <v>529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180"/>
    </row>
    <row r="5" spans="1:14" ht="26.25" customHeight="1">
      <c r="A5" s="619" t="s">
        <v>1623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180"/>
    </row>
    <row r="6" spans="1:14" ht="26.25" customHeight="1">
      <c r="A6" s="679" t="s">
        <v>1205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180"/>
    </row>
    <row r="7" spans="1:14" ht="26.25" customHeight="1">
      <c r="A7" s="680" t="s">
        <v>360</v>
      </c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182"/>
    </row>
    <row r="8" spans="1:13" s="109" customFormat="1" ht="18.75">
      <c r="A8" s="610" t="s">
        <v>1206</v>
      </c>
      <c r="B8" s="612" t="s">
        <v>530</v>
      </c>
      <c r="C8" s="613"/>
      <c r="D8" s="612" t="s">
        <v>535</v>
      </c>
      <c r="E8" s="613"/>
      <c r="F8" s="614" t="s">
        <v>1123</v>
      </c>
      <c r="G8" s="615"/>
      <c r="H8" s="614" t="s">
        <v>1122</v>
      </c>
      <c r="I8" s="615"/>
      <c r="J8" s="614" t="s">
        <v>1636</v>
      </c>
      <c r="K8" s="615"/>
      <c r="L8" s="612" t="s">
        <v>1648</v>
      </c>
      <c r="M8" s="613"/>
    </row>
    <row r="9" spans="1:13" s="109" customFormat="1" ht="23.25" customHeight="1">
      <c r="A9" s="611"/>
      <c r="B9" s="616" t="s">
        <v>531</v>
      </c>
      <c r="C9" s="563" t="s">
        <v>532</v>
      </c>
      <c r="D9" s="616" t="s">
        <v>531</v>
      </c>
      <c r="E9" s="563" t="s">
        <v>532</v>
      </c>
      <c r="F9" s="616" t="s">
        <v>531</v>
      </c>
      <c r="G9" s="563" t="s">
        <v>532</v>
      </c>
      <c r="H9" s="616" t="s">
        <v>531</v>
      </c>
      <c r="I9" s="563" t="s">
        <v>532</v>
      </c>
      <c r="J9" s="616" t="s">
        <v>531</v>
      </c>
      <c r="K9" s="563" t="s">
        <v>532</v>
      </c>
      <c r="L9" s="616" t="s">
        <v>531</v>
      </c>
      <c r="M9" s="563" t="s">
        <v>532</v>
      </c>
    </row>
    <row r="10" spans="1:13" s="109" customFormat="1" ht="18.75">
      <c r="A10" s="611"/>
      <c r="B10" s="618"/>
      <c r="C10" s="565" t="s">
        <v>533</v>
      </c>
      <c r="D10" s="618"/>
      <c r="E10" s="565" t="s">
        <v>533</v>
      </c>
      <c r="F10" s="618"/>
      <c r="G10" s="565" t="s">
        <v>533</v>
      </c>
      <c r="H10" s="618"/>
      <c r="I10" s="565" t="s">
        <v>533</v>
      </c>
      <c r="J10" s="618"/>
      <c r="K10" s="565" t="s">
        <v>533</v>
      </c>
      <c r="L10" s="618"/>
      <c r="M10" s="565" t="s">
        <v>533</v>
      </c>
    </row>
    <row r="11" spans="1:13" s="103" customFormat="1" ht="18.75">
      <c r="A11" s="681"/>
      <c r="B11" s="247"/>
      <c r="C11" s="248"/>
      <c r="D11" s="226"/>
      <c r="E11" s="248"/>
      <c r="F11" s="249"/>
      <c r="G11" s="248"/>
      <c r="H11" s="249"/>
      <c r="I11" s="248"/>
      <c r="J11" s="249"/>
      <c r="K11" s="248"/>
      <c r="L11" s="249"/>
      <c r="M11" s="227"/>
    </row>
    <row r="12" spans="1:13" s="103" customFormat="1" ht="18.75">
      <c r="A12" s="404"/>
      <c r="B12" s="288"/>
      <c r="C12" s="397"/>
      <c r="D12" s="224"/>
      <c r="E12" s="397"/>
      <c r="F12" s="398"/>
      <c r="G12" s="397"/>
      <c r="H12" s="398"/>
      <c r="I12" s="397"/>
      <c r="J12" s="398"/>
      <c r="K12" s="397"/>
      <c r="L12" s="398"/>
      <c r="M12" s="228"/>
    </row>
    <row r="13" spans="1:13" s="103" customFormat="1" ht="20.25" customHeight="1">
      <c r="A13" s="238" t="s">
        <v>1208</v>
      </c>
      <c r="B13" s="235"/>
      <c r="C13" s="236"/>
      <c r="D13" s="235">
        <v>1</v>
      </c>
      <c r="E13" s="548">
        <v>50000</v>
      </c>
      <c r="F13" s="235">
        <f aca="true" t="shared" si="0" ref="F13:G15">D13</f>
        <v>1</v>
      </c>
      <c r="G13" s="548">
        <f t="shared" si="0"/>
        <v>50000</v>
      </c>
      <c r="H13" s="235">
        <f>D13</f>
        <v>1</v>
      </c>
      <c r="I13" s="676">
        <f>E13</f>
        <v>50000</v>
      </c>
      <c r="J13" s="235">
        <f>F13</f>
        <v>1</v>
      </c>
      <c r="K13" s="676">
        <f>G13</f>
        <v>50000</v>
      </c>
      <c r="L13" s="235">
        <f>SUM(D13+H13+F13+J13)</f>
        <v>4</v>
      </c>
      <c r="M13" s="676">
        <f>SUM(E13+G13+I13+K13)</f>
        <v>200000</v>
      </c>
    </row>
    <row r="14" spans="1:13" s="103" customFormat="1" ht="20.25" customHeight="1">
      <c r="A14" s="231" t="s">
        <v>1522</v>
      </c>
      <c r="B14" s="220"/>
      <c r="C14" s="221"/>
      <c r="D14" s="235">
        <v>2</v>
      </c>
      <c r="E14" s="678">
        <v>55000</v>
      </c>
      <c r="F14" s="235">
        <f t="shared" si="0"/>
        <v>2</v>
      </c>
      <c r="G14" s="548">
        <f t="shared" si="0"/>
        <v>55000</v>
      </c>
      <c r="H14" s="235">
        <f>D14</f>
        <v>2</v>
      </c>
      <c r="I14" s="676">
        <f>E14</f>
        <v>55000</v>
      </c>
      <c r="J14" s="235">
        <f>F14</f>
        <v>2</v>
      </c>
      <c r="K14" s="676">
        <f>G14</f>
        <v>55000</v>
      </c>
      <c r="L14" s="235">
        <f>SUM(D14+H14+F14+J14)</f>
        <v>8</v>
      </c>
      <c r="M14" s="676">
        <f>SUM(E14+G14+I14+K14)</f>
        <v>220000</v>
      </c>
    </row>
    <row r="15" spans="1:13" s="103" customFormat="1" ht="20.25" customHeight="1">
      <c r="A15" s="231" t="s">
        <v>1526</v>
      </c>
      <c r="B15" s="220"/>
      <c r="C15" s="221"/>
      <c r="D15" s="235">
        <v>1</v>
      </c>
      <c r="E15" s="678">
        <v>130000</v>
      </c>
      <c r="F15" s="235">
        <f t="shared" si="0"/>
        <v>1</v>
      </c>
      <c r="G15" s="548">
        <f t="shared" si="0"/>
        <v>130000</v>
      </c>
      <c r="H15" s="235">
        <f>D15</f>
        <v>1</v>
      </c>
      <c r="I15" s="676">
        <f>E15</f>
        <v>130000</v>
      </c>
      <c r="J15" s="235">
        <f>F15</f>
        <v>1</v>
      </c>
      <c r="K15" s="676">
        <f>G15</f>
        <v>130000</v>
      </c>
      <c r="L15" s="235">
        <f>SUM(D15+H15+F15+J15)</f>
        <v>4</v>
      </c>
      <c r="M15" s="676">
        <f>SUM(E15+G15+I15+K15)</f>
        <v>520000</v>
      </c>
    </row>
    <row r="16" spans="1:13" s="175" customFormat="1" ht="75.75" thickBot="1">
      <c r="A16" s="682" t="s">
        <v>1647</v>
      </c>
      <c r="B16" s="233"/>
      <c r="C16" s="234"/>
      <c r="D16" s="233">
        <f>SUM(D13:D15)</f>
        <v>4</v>
      </c>
      <c r="E16" s="677">
        <f>SUM(E13:E15)</f>
        <v>235000</v>
      </c>
      <c r="F16" s="459">
        <f>SUM(F13:F15)</f>
        <v>4</v>
      </c>
      <c r="G16" s="677">
        <f>SUM(G13:G15)</f>
        <v>235000</v>
      </c>
      <c r="H16" s="459">
        <f>SUM(H13:H15)</f>
        <v>4</v>
      </c>
      <c r="I16" s="677">
        <f>SUM(I13:I15)</f>
        <v>235000</v>
      </c>
      <c r="J16" s="459">
        <f>SUM(J13:J15)</f>
        <v>4</v>
      </c>
      <c r="K16" s="677">
        <f>SUM(K13:K15)</f>
        <v>235000</v>
      </c>
      <c r="L16" s="683">
        <f>SUM(D16+H16+F16+J16)</f>
        <v>16</v>
      </c>
      <c r="M16" s="684">
        <f>SUM(E16+G16+I16+K16)</f>
        <v>940000</v>
      </c>
    </row>
    <row r="17" spans="1:13" s="186" customFormat="1" ht="20.25" thickTop="1">
      <c r="A17" s="188"/>
      <c r="B17" s="244"/>
      <c r="C17" s="246"/>
      <c r="D17" s="244"/>
      <c r="E17" s="246"/>
      <c r="F17" s="244"/>
      <c r="G17" s="246"/>
      <c r="H17" s="244"/>
      <c r="I17" s="246"/>
      <c r="J17" s="244"/>
      <c r="K17" s="246"/>
      <c r="L17" s="244"/>
      <c r="M17" s="246"/>
    </row>
    <row r="18" spans="1:13" s="186" customFormat="1" ht="19.5">
      <c r="A18" s="188"/>
      <c r="B18" s="244"/>
      <c r="C18" s="246"/>
      <c r="D18" s="244"/>
      <c r="E18" s="246"/>
      <c r="F18" s="244"/>
      <c r="G18" s="246"/>
      <c r="H18" s="244"/>
      <c r="I18" s="246"/>
      <c r="J18" s="244"/>
      <c r="K18" s="246"/>
      <c r="L18" s="244"/>
      <c r="M18" s="246"/>
    </row>
    <row r="19" spans="1:13" s="186" customFormat="1" ht="19.5">
      <c r="A19" s="188"/>
      <c r="B19" s="244"/>
      <c r="C19" s="246"/>
      <c r="D19" s="244"/>
      <c r="E19" s="246"/>
      <c r="F19" s="244"/>
      <c r="G19" s="246"/>
      <c r="H19" s="244"/>
      <c r="I19" s="246"/>
      <c r="J19" s="244"/>
      <c r="K19" s="246"/>
      <c r="L19" s="244"/>
      <c r="M19" s="246"/>
    </row>
    <row r="20" spans="1:13" s="186" customFormat="1" ht="19.5">
      <c r="A20" s="188"/>
      <c r="B20" s="244"/>
      <c r="C20" s="246"/>
      <c r="D20" s="244"/>
      <c r="E20" s="246"/>
      <c r="F20" s="244"/>
      <c r="G20" s="246"/>
      <c r="H20" s="244"/>
      <c r="I20" s="246"/>
      <c r="J20" s="244"/>
      <c r="K20" s="246"/>
      <c r="L20" s="244"/>
      <c r="M20" s="246"/>
    </row>
    <row r="21" spans="1:13" s="186" customFormat="1" ht="19.5">
      <c r="A21" s="188"/>
      <c r="B21" s="244"/>
      <c r="C21" s="246"/>
      <c r="D21" s="244"/>
      <c r="E21" s="246"/>
      <c r="F21" s="244"/>
      <c r="G21" s="246"/>
      <c r="H21" s="244"/>
      <c r="I21" s="246"/>
      <c r="J21" s="244"/>
      <c r="K21" s="246"/>
      <c r="L21" s="244"/>
      <c r="M21" s="246"/>
    </row>
    <row r="22" spans="1:13" s="186" customFormat="1" ht="19.5">
      <c r="A22" s="188"/>
      <c r="B22" s="244"/>
      <c r="C22" s="246"/>
      <c r="D22" s="244"/>
      <c r="E22" s="246"/>
      <c r="F22" s="244"/>
      <c r="G22" s="246"/>
      <c r="H22" s="244"/>
      <c r="I22" s="246"/>
      <c r="J22" s="244"/>
      <c r="K22" s="246"/>
      <c r="L22" s="244"/>
      <c r="M22" s="246"/>
    </row>
    <row r="23" spans="1:13" s="242" customFormat="1" ht="20.25">
      <c r="A23" s="595" t="s">
        <v>1528</v>
      </c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</row>
    <row r="24" spans="1:13" s="186" customFormat="1" ht="19.5">
      <c r="A24" s="188"/>
      <c r="B24" s="244"/>
      <c r="C24" s="246"/>
      <c r="D24" s="244"/>
      <c r="E24" s="246"/>
      <c r="F24" s="244"/>
      <c r="G24" s="246"/>
      <c r="H24" s="244"/>
      <c r="I24" s="246"/>
      <c r="J24" s="244"/>
      <c r="K24" s="246"/>
      <c r="L24" s="244"/>
      <c r="M24" s="396"/>
    </row>
    <row r="25" spans="1:13" s="186" customFormat="1" ht="19.5">
      <c r="A25" s="188"/>
      <c r="B25" s="244"/>
      <c r="C25" s="246"/>
      <c r="D25" s="244"/>
      <c r="E25" s="246"/>
      <c r="F25" s="244"/>
      <c r="G25" s="246"/>
      <c r="H25" s="244"/>
      <c r="I25" s="246"/>
      <c r="J25" s="244"/>
      <c r="K25" s="246"/>
      <c r="L25" s="244"/>
      <c r="M25" s="396"/>
    </row>
    <row r="26" spans="1:13" s="186" customFormat="1" ht="19.5">
      <c r="A26" s="188"/>
      <c r="B26" s="244"/>
      <c r="C26" s="246"/>
      <c r="D26" s="244"/>
      <c r="E26" s="246"/>
      <c r="F26" s="244"/>
      <c r="G26" s="246"/>
      <c r="H26" s="244"/>
      <c r="I26" s="246"/>
      <c r="J26" s="244"/>
      <c r="K26" s="246"/>
      <c r="L26" s="244"/>
      <c r="M26" s="396"/>
    </row>
    <row r="27" spans="1:13" s="186" customFormat="1" ht="19.5">
      <c r="A27" s="188"/>
      <c r="B27" s="244"/>
      <c r="C27" s="246"/>
      <c r="D27" s="244"/>
      <c r="E27" s="246"/>
      <c r="F27" s="244"/>
      <c r="G27" s="246"/>
      <c r="H27" s="244"/>
      <c r="I27" s="246"/>
      <c r="J27" s="244"/>
      <c r="K27" s="246"/>
      <c r="L27" s="244"/>
      <c r="M27" s="396"/>
    </row>
    <row r="28" spans="1:13" s="186" customFormat="1" ht="19.5">
      <c r="A28" s="188"/>
      <c r="B28" s="244"/>
      <c r="C28" s="246"/>
      <c r="D28" s="244"/>
      <c r="E28" s="246"/>
      <c r="F28" s="244"/>
      <c r="G28" s="246"/>
      <c r="H28" s="244"/>
      <c r="I28" s="246"/>
      <c r="J28" s="244"/>
      <c r="K28" s="246"/>
      <c r="L28" s="244"/>
      <c r="M28" s="396"/>
    </row>
    <row r="29" spans="1:13" s="186" customFormat="1" ht="19.5">
      <c r="A29" s="188"/>
      <c r="B29" s="244"/>
      <c r="C29" s="246"/>
      <c r="D29" s="244"/>
      <c r="E29" s="246"/>
      <c r="F29" s="244"/>
      <c r="G29" s="246"/>
      <c r="H29" s="244"/>
      <c r="I29" s="246"/>
      <c r="J29" s="244"/>
      <c r="K29" s="246"/>
      <c r="L29" s="244"/>
      <c r="M29" s="396"/>
    </row>
    <row r="30" spans="1:13" s="186" customFormat="1" ht="19.5">
      <c r="A30" s="188"/>
      <c r="B30" s="244"/>
      <c r="C30" s="246"/>
      <c r="D30" s="244"/>
      <c r="E30" s="246"/>
      <c r="F30" s="244"/>
      <c r="G30" s="246"/>
      <c r="H30" s="244"/>
      <c r="I30" s="246"/>
      <c r="J30" s="244"/>
      <c r="K30" s="246"/>
      <c r="L30" s="244"/>
      <c r="M30" s="396"/>
    </row>
    <row r="31" spans="1:13" s="186" customFormat="1" ht="19.5">
      <c r="A31" s="188"/>
      <c r="B31" s="244"/>
      <c r="C31" s="246"/>
      <c r="D31" s="244"/>
      <c r="E31" s="246"/>
      <c r="F31" s="244"/>
      <c r="G31" s="246"/>
      <c r="H31" s="244"/>
      <c r="I31" s="246"/>
      <c r="J31" s="244"/>
      <c r="K31" s="246"/>
      <c r="L31" s="244"/>
      <c r="M31" s="396"/>
    </row>
    <row r="32" spans="1:13" s="186" customFormat="1" ht="19.5">
      <c r="A32" s="188"/>
      <c r="B32" s="189"/>
      <c r="C32" s="190"/>
      <c r="D32" s="189"/>
      <c r="E32" s="190"/>
      <c r="F32" s="189"/>
      <c r="G32" s="191"/>
      <c r="H32" s="189"/>
      <c r="I32" s="191"/>
      <c r="J32" s="189"/>
      <c r="K32" s="191"/>
      <c r="L32" s="189"/>
      <c r="M32" s="190"/>
    </row>
    <row r="33" spans="1:13" s="186" customFormat="1" ht="19.5">
      <c r="A33" s="188"/>
      <c r="B33" s="189"/>
      <c r="C33" s="190"/>
      <c r="D33" s="189"/>
      <c r="E33" s="190"/>
      <c r="F33" s="189"/>
      <c r="G33" s="191"/>
      <c r="H33" s="189"/>
      <c r="I33" s="191"/>
      <c r="J33" s="189"/>
      <c r="K33" s="191"/>
      <c r="L33" s="189"/>
      <c r="M33" s="190"/>
    </row>
    <row r="34" spans="1:13" s="186" customFormat="1" ht="19.5">
      <c r="A34" s="188"/>
      <c r="B34" s="189"/>
      <c r="C34" s="190"/>
      <c r="D34" s="189"/>
      <c r="E34" s="190"/>
      <c r="F34" s="189"/>
      <c r="G34" s="191"/>
      <c r="H34" s="189"/>
      <c r="I34" s="191"/>
      <c r="J34" s="189"/>
      <c r="K34" s="191"/>
      <c r="L34" s="189"/>
      <c r="M34" s="190"/>
    </row>
    <row r="35" spans="1:13" s="186" customFormat="1" ht="19.5">
      <c r="A35" s="188"/>
      <c r="B35" s="189"/>
      <c r="C35" s="190"/>
      <c r="D35" s="189"/>
      <c r="E35" s="190"/>
      <c r="F35" s="189"/>
      <c r="G35" s="191"/>
      <c r="H35" s="189"/>
      <c r="I35" s="191"/>
      <c r="J35" s="189"/>
      <c r="K35" s="191"/>
      <c r="L35" s="189"/>
      <c r="M35" s="190"/>
    </row>
    <row r="36" spans="1:13" s="186" customFormat="1" ht="19.5">
      <c r="A36" s="188"/>
      <c r="B36" s="189"/>
      <c r="C36" s="190"/>
      <c r="D36" s="189"/>
      <c r="E36" s="190"/>
      <c r="F36" s="189"/>
      <c r="G36" s="191"/>
      <c r="H36" s="189"/>
      <c r="I36" s="191"/>
      <c r="J36" s="189"/>
      <c r="K36" s="191"/>
      <c r="L36" s="189"/>
      <c r="M36" s="190"/>
    </row>
    <row r="37" spans="1:13" s="186" customFormat="1" ht="19.5">
      <c r="A37" s="188"/>
      <c r="B37" s="189"/>
      <c r="C37" s="190"/>
      <c r="D37" s="189"/>
      <c r="E37" s="190"/>
      <c r="F37" s="189"/>
      <c r="G37" s="191"/>
      <c r="H37" s="189"/>
      <c r="I37" s="191"/>
      <c r="J37" s="189"/>
      <c r="K37" s="191"/>
      <c r="L37" s="189"/>
      <c r="M37" s="190"/>
    </row>
    <row r="38" spans="1:13" s="186" customFormat="1" ht="19.5">
      <c r="A38" s="188"/>
      <c r="B38" s="189"/>
      <c r="C38" s="190"/>
      <c r="D38" s="189"/>
      <c r="E38" s="190"/>
      <c r="F38" s="189"/>
      <c r="G38" s="191"/>
      <c r="H38" s="189"/>
      <c r="I38" s="191"/>
      <c r="J38" s="189"/>
      <c r="K38" s="191"/>
      <c r="L38" s="189"/>
      <c r="M38" s="190"/>
    </row>
    <row r="39" spans="1:13" s="186" customFormat="1" ht="19.5">
      <c r="A39" s="188"/>
      <c r="B39" s="189"/>
      <c r="C39" s="190"/>
      <c r="D39" s="189"/>
      <c r="E39" s="190"/>
      <c r="F39" s="189"/>
      <c r="G39" s="191"/>
      <c r="H39" s="189"/>
      <c r="I39" s="191"/>
      <c r="J39" s="189"/>
      <c r="K39" s="191"/>
      <c r="L39" s="189"/>
      <c r="M39" s="190"/>
    </row>
    <row r="40" spans="1:13" s="186" customFormat="1" ht="19.5">
      <c r="A40" s="188"/>
      <c r="B40" s="189"/>
      <c r="C40" s="190"/>
      <c r="D40" s="189"/>
      <c r="E40" s="190"/>
      <c r="F40" s="189"/>
      <c r="G40" s="191"/>
      <c r="H40" s="189"/>
      <c r="I40" s="191"/>
      <c r="J40" s="189"/>
      <c r="K40" s="191"/>
      <c r="L40" s="189"/>
      <c r="M40" s="190"/>
    </row>
    <row r="44" spans="2:13" ht="20.25">
      <c r="B44" s="192"/>
      <c r="C44" s="193"/>
      <c r="D44" s="192"/>
      <c r="E44" s="193"/>
      <c r="M44" s="193"/>
    </row>
    <row r="45" spans="2:13" ht="20.25">
      <c r="B45" s="192"/>
      <c r="C45" s="193"/>
      <c r="D45" s="192"/>
      <c r="E45" s="193"/>
      <c r="M45" s="193"/>
    </row>
    <row r="46" spans="2:13" ht="20.25">
      <c r="B46" s="192"/>
      <c r="C46" s="193"/>
      <c r="D46" s="192"/>
      <c r="E46" s="193"/>
      <c r="M46" s="193"/>
    </row>
    <row r="47" spans="2:13" ht="20.25">
      <c r="B47" s="192"/>
      <c r="C47" s="193"/>
      <c r="D47" s="192"/>
      <c r="E47" s="193"/>
      <c r="M47" s="193"/>
    </row>
    <row r="48" spans="2:13" ht="20.25">
      <c r="B48" s="192"/>
      <c r="C48" s="193"/>
      <c r="D48" s="192"/>
      <c r="E48" s="193"/>
      <c r="M48" s="193"/>
    </row>
    <row r="49" spans="2:13" ht="20.25">
      <c r="B49" s="192"/>
      <c r="C49" s="193"/>
      <c r="D49" s="192"/>
      <c r="E49" s="193"/>
      <c r="M49" s="193"/>
    </row>
    <row r="50" spans="2:13" ht="20.25">
      <c r="B50" s="192"/>
      <c r="C50" s="193"/>
      <c r="D50" s="192"/>
      <c r="E50" s="193"/>
      <c r="M50" s="193"/>
    </row>
    <row r="51" spans="2:13" ht="20.25">
      <c r="B51" s="192"/>
      <c r="C51" s="193"/>
      <c r="D51" s="192"/>
      <c r="E51" s="193"/>
      <c r="M51" s="193"/>
    </row>
    <row r="52" spans="2:13" ht="20.25">
      <c r="B52" s="192"/>
      <c r="C52" s="193"/>
      <c r="D52" s="192"/>
      <c r="E52" s="193"/>
      <c r="M52" s="193"/>
    </row>
    <row r="53" spans="2:13" ht="20.25">
      <c r="B53" s="192"/>
      <c r="C53" s="193"/>
      <c r="D53" s="192"/>
      <c r="E53" s="193"/>
      <c r="M53" s="193"/>
    </row>
    <row r="54" spans="2:13" ht="20.25">
      <c r="B54" s="192"/>
      <c r="C54" s="193"/>
      <c r="D54" s="192"/>
      <c r="E54" s="193"/>
      <c r="M54" s="193"/>
    </row>
    <row r="55" spans="2:13" ht="20.25">
      <c r="B55" s="192"/>
      <c r="C55" s="193"/>
      <c r="D55" s="192"/>
      <c r="E55" s="193"/>
      <c r="M55" s="193"/>
    </row>
    <row r="56" spans="2:13" ht="20.25">
      <c r="B56" s="192"/>
      <c r="C56" s="193"/>
      <c r="D56" s="192"/>
      <c r="E56" s="193"/>
      <c r="M56" s="193"/>
    </row>
    <row r="57" spans="2:13" ht="20.25">
      <c r="B57" s="192"/>
      <c r="C57" s="193"/>
      <c r="D57" s="192"/>
      <c r="E57" s="193"/>
      <c r="M57" s="193"/>
    </row>
    <row r="58" spans="2:13" ht="20.25">
      <c r="B58" s="192"/>
      <c r="C58" s="193"/>
      <c r="D58" s="192"/>
      <c r="E58" s="193"/>
      <c r="M58" s="193"/>
    </row>
    <row r="59" spans="2:13" ht="20.25">
      <c r="B59" s="192"/>
      <c r="C59" s="193"/>
      <c r="D59" s="192"/>
      <c r="E59" s="193"/>
      <c r="M59" s="193"/>
    </row>
    <row r="60" spans="2:13" ht="20.25">
      <c r="B60" s="192"/>
      <c r="C60" s="193"/>
      <c r="D60" s="192"/>
      <c r="E60" s="193"/>
      <c r="M60" s="193"/>
    </row>
    <row r="61" spans="2:13" ht="20.25">
      <c r="B61" s="192"/>
      <c r="C61" s="193"/>
      <c r="D61" s="192"/>
      <c r="E61" s="193"/>
      <c r="M61" s="193"/>
    </row>
    <row r="62" spans="2:13" ht="20.25">
      <c r="B62" s="192"/>
      <c r="C62" s="193"/>
      <c r="D62" s="192"/>
      <c r="E62" s="193"/>
      <c r="M62" s="193"/>
    </row>
    <row r="63" spans="2:13" ht="20.25">
      <c r="B63" s="192"/>
      <c r="C63" s="193"/>
      <c r="D63" s="192"/>
      <c r="E63" s="193"/>
      <c r="M63" s="193"/>
    </row>
    <row r="64" spans="3:13" ht="20.25">
      <c r="C64" s="193"/>
      <c r="E64" s="193"/>
      <c r="M64" s="194"/>
    </row>
    <row r="65" spans="2:13" ht="20.25">
      <c r="B65" s="206"/>
      <c r="C65" s="193"/>
      <c r="D65" s="206"/>
      <c r="E65" s="194"/>
      <c r="M65" s="194"/>
    </row>
    <row r="66" spans="3:13" ht="20.25">
      <c r="C66" s="193"/>
      <c r="E66" s="193"/>
      <c r="M66" s="194"/>
    </row>
    <row r="67" spans="3:13" ht="20.25">
      <c r="C67" s="193"/>
      <c r="E67" s="193"/>
      <c r="M67" s="194"/>
    </row>
    <row r="68" spans="3:13" ht="20.25">
      <c r="C68" s="193"/>
      <c r="E68" s="193"/>
      <c r="M68" s="194"/>
    </row>
    <row r="69" spans="3:13" ht="20.25">
      <c r="C69" s="193"/>
      <c r="E69" s="193"/>
      <c r="M69" s="194"/>
    </row>
    <row r="70" spans="3:13" ht="20.25">
      <c r="C70" s="193"/>
      <c r="E70" s="193"/>
      <c r="M70" s="194"/>
    </row>
    <row r="71" spans="3:13" ht="20.25">
      <c r="C71" s="193"/>
      <c r="D71" s="192"/>
      <c r="E71" s="193"/>
      <c r="M71" s="193"/>
    </row>
    <row r="72" spans="3:13" ht="20.25">
      <c r="C72" s="194"/>
      <c r="E72" s="194"/>
      <c r="M72" s="194"/>
    </row>
  </sheetData>
  <sheetProtection/>
  <mergeCells count="20">
    <mergeCell ref="A23:M23"/>
    <mergeCell ref="A8:A10"/>
    <mergeCell ref="B8:C8"/>
    <mergeCell ref="A1:M1"/>
    <mergeCell ref="A3:M3"/>
    <mergeCell ref="A4:M4"/>
    <mergeCell ref="A5:M5"/>
    <mergeCell ref="A6:M6"/>
    <mergeCell ref="A7:M7"/>
    <mergeCell ref="D8:E8"/>
    <mergeCell ref="F8:G8"/>
    <mergeCell ref="J8:K8"/>
    <mergeCell ref="L8:M8"/>
    <mergeCell ref="B9:B10"/>
    <mergeCell ref="D9:D10"/>
    <mergeCell ref="F9:F10"/>
    <mergeCell ref="J9:J10"/>
    <mergeCell ref="L9:L10"/>
    <mergeCell ref="H8:I8"/>
    <mergeCell ref="H9:H10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2:L25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3.8515625" style="3" customWidth="1"/>
    <col min="2" max="2" width="11.421875" style="3" customWidth="1"/>
    <col min="3" max="3" width="9.57421875" style="3" customWidth="1"/>
    <col min="4" max="4" width="11.421875" style="3" customWidth="1"/>
    <col min="5" max="5" width="22.421875" style="3" customWidth="1"/>
    <col min="6" max="6" width="7.7109375" style="3" customWidth="1"/>
    <col min="7" max="7" width="9.57421875" style="3" customWidth="1"/>
    <col min="8" max="8" width="9.7109375" style="3" customWidth="1"/>
    <col min="9" max="9" width="9.140625" style="509" customWidth="1"/>
    <col min="10" max="10" width="9.140625" style="3" customWidth="1"/>
    <col min="11" max="11" width="12.421875" style="3" customWidth="1"/>
    <col min="12" max="15" width="0" style="3" hidden="1" customWidth="1"/>
    <col min="16" max="16384" width="9.00390625" style="3" customWidth="1"/>
  </cols>
  <sheetData>
    <row r="2" spans="1:11" ht="18.75">
      <c r="A2" s="22"/>
      <c r="B2" s="22"/>
      <c r="C2" s="22"/>
      <c r="D2" s="22"/>
      <c r="E2" s="22"/>
      <c r="F2" s="22"/>
      <c r="G2" s="22"/>
      <c r="H2" s="22"/>
      <c r="I2" s="520"/>
      <c r="J2" s="22"/>
      <c r="K2" s="419" t="s">
        <v>1631</v>
      </c>
    </row>
    <row r="3" spans="1:11" ht="21">
      <c r="A3" s="329"/>
      <c r="B3" s="329"/>
      <c r="C3" s="329"/>
      <c r="D3" s="329"/>
      <c r="E3" s="22"/>
      <c r="F3" s="22"/>
      <c r="G3" s="22"/>
      <c r="H3" s="22"/>
      <c r="I3" s="520"/>
      <c r="J3" s="22"/>
      <c r="K3" s="505"/>
    </row>
    <row r="4" spans="1:11" ht="18.75">
      <c r="A4" s="647" t="s">
        <v>784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1589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ht="18.75">
      <c r="A6" s="647" t="s">
        <v>362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</row>
    <row r="7" spans="1:11" ht="18.75">
      <c r="A7" s="506"/>
      <c r="B7" s="506"/>
      <c r="C7" s="506"/>
      <c r="D7" s="506"/>
      <c r="E7" s="506"/>
      <c r="F7" s="506"/>
      <c r="G7" s="506"/>
      <c r="H7" s="506"/>
      <c r="I7" s="561"/>
      <c r="J7" s="506"/>
      <c r="K7" s="506"/>
    </row>
    <row r="8" spans="1:11" s="22" customFormat="1" ht="18.75">
      <c r="A8" s="638" t="s">
        <v>0</v>
      </c>
      <c r="B8" s="638" t="s">
        <v>1206</v>
      </c>
      <c r="C8" s="638" t="s">
        <v>1250</v>
      </c>
      <c r="D8" s="638" t="s">
        <v>1253</v>
      </c>
      <c r="E8" s="651" t="s">
        <v>1627</v>
      </c>
      <c r="F8" s="641" t="s">
        <v>4</v>
      </c>
      <c r="G8" s="642"/>
      <c r="H8" s="642"/>
      <c r="I8" s="642"/>
      <c r="J8" s="643"/>
      <c r="K8" s="644" t="s">
        <v>728</v>
      </c>
    </row>
    <row r="9" spans="1:11" s="22" customFormat="1" ht="18.75">
      <c r="A9" s="639"/>
      <c r="B9" s="672"/>
      <c r="C9" s="672"/>
      <c r="D9" s="672"/>
      <c r="E9" s="652"/>
      <c r="F9" s="77">
        <v>2561</v>
      </c>
      <c r="G9" s="74">
        <v>2562</v>
      </c>
      <c r="H9" s="74">
        <v>2563</v>
      </c>
      <c r="I9" s="530">
        <v>2564</v>
      </c>
      <c r="J9" s="78">
        <v>2565</v>
      </c>
      <c r="K9" s="645"/>
    </row>
    <row r="10" spans="1:11" s="22" customFormat="1" ht="18.75">
      <c r="A10" s="640"/>
      <c r="B10" s="673"/>
      <c r="C10" s="673"/>
      <c r="D10" s="673"/>
      <c r="E10" s="653"/>
      <c r="F10" s="81" t="s">
        <v>8</v>
      </c>
      <c r="G10" s="82" t="s">
        <v>8</v>
      </c>
      <c r="H10" s="82" t="s">
        <v>8</v>
      </c>
      <c r="I10" s="535" t="s">
        <v>8</v>
      </c>
      <c r="J10" s="83" t="s">
        <v>8</v>
      </c>
      <c r="K10" s="646"/>
    </row>
    <row r="11" spans="1:11" s="509" customFormat="1" ht="18.75">
      <c r="A11" s="511">
        <v>1</v>
      </c>
      <c r="B11" s="511" t="s">
        <v>1251</v>
      </c>
      <c r="C11" s="511" t="s">
        <v>1252</v>
      </c>
      <c r="D11" s="511" t="s">
        <v>1252</v>
      </c>
      <c r="E11" s="524" t="s">
        <v>1624</v>
      </c>
      <c r="F11" s="538"/>
      <c r="G11" s="89">
        <v>50000</v>
      </c>
      <c r="H11" s="89">
        <v>50000</v>
      </c>
      <c r="I11" s="89">
        <v>50000</v>
      </c>
      <c r="J11" s="89">
        <v>50000</v>
      </c>
      <c r="K11" s="511" t="s">
        <v>1529</v>
      </c>
    </row>
    <row r="12" spans="1:11" s="509" customFormat="1" ht="18.75">
      <c r="A12" s="515"/>
      <c r="B12" s="515"/>
      <c r="C12" s="515"/>
      <c r="D12" s="515" t="s">
        <v>1625</v>
      </c>
      <c r="E12" s="516" t="s">
        <v>1626</v>
      </c>
      <c r="F12" s="51"/>
      <c r="G12" s="51"/>
      <c r="H12" s="51"/>
      <c r="I12" s="51"/>
      <c r="J12" s="515"/>
      <c r="K12" s="515"/>
    </row>
    <row r="13" spans="1:12" ht="18.75">
      <c r="A13" s="377"/>
      <c r="B13" s="377"/>
      <c r="C13" s="377"/>
      <c r="D13" s="377"/>
      <c r="E13" s="22"/>
      <c r="F13" s="53"/>
      <c r="G13" s="53"/>
      <c r="H13" s="53"/>
      <c r="I13" s="53"/>
      <c r="J13" s="53"/>
      <c r="K13" s="377"/>
      <c r="L13" s="22"/>
    </row>
    <row r="14" spans="1:12" s="509" customFormat="1" ht="18.75">
      <c r="A14" s="513"/>
      <c r="B14" s="513"/>
      <c r="C14" s="513"/>
      <c r="D14" s="513"/>
      <c r="E14" s="520"/>
      <c r="F14" s="53"/>
      <c r="G14" s="53"/>
      <c r="H14" s="53"/>
      <c r="I14" s="53"/>
      <c r="J14" s="53"/>
      <c r="K14" s="513"/>
      <c r="L14" s="520"/>
    </row>
    <row r="15" spans="1:12" s="509" customFormat="1" ht="18.75">
      <c r="A15" s="513"/>
      <c r="B15" s="513"/>
      <c r="C15" s="513"/>
      <c r="D15" s="513"/>
      <c r="E15" s="520"/>
      <c r="F15" s="53"/>
      <c r="G15" s="53"/>
      <c r="H15" s="53"/>
      <c r="I15" s="53"/>
      <c r="J15" s="53"/>
      <c r="K15" s="513"/>
      <c r="L15" s="520"/>
    </row>
    <row r="16" spans="1:12" s="509" customFormat="1" ht="18.75">
      <c r="A16" s="513"/>
      <c r="B16" s="513"/>
      <c r="C16" s="513"/>
      <c r="D16" s="513"/>
      <c r="E16" s="520"/>
      <c r="F16" s="53"/>
      <c r="G16" s="53"/>
      <c r="H16" s="53"/>
      <c r="I16" s="53"/>
      <c r="J16" s="53"/>
      <c r="K16" s="513"/>
      <c r="L16" s="520"/>
    </row>
    <row r="17" spans="1:12" s="509" customFormat="1" ht="18.75">
      <c r="A17" s="513"/>
      <c r="B17" s="513"/>
      <c r="C17" s="513"/>
      <c r="D17" s="513"/>
      <c r="E17" s="520"/>
      <c r="F17" s="53"/>
      <c r="G17" s="53"/>
      <c r="H17" s="53"/>
      <c r="I17" s="53"/>
      <c r="J17" s="53"/>
      <c r="K17" s="513"/>
      <c r="L17" s="520"/>
    </row>
    <row r="18" spans="1:12" s="509" customFormat="1" ht="18.75">
      <c r="A18" s="513"/>
      <c r="B18" s="513"/>
      <c r="C18" s="513"/>
      <c r="D18" s="513"/>
      <c r="E18" s="520"/>
      <c r="F18" s="53"/>
      <c r="G18" s="53"/>
      <c r="H18" s="53"/>
      <c r="I18" s="53"/>
      <c r="J18" s="53"/>
      <c r="K18" s="513"/>
      <c r="L18" s="520"/>
    </row>
    <row r="19" spans="1:12" s="509" customFormat="1" ht="18.75">
      <c r="A19" s="513"/>
      <c r="B19" s="513"/>
      <c r="C19" s="513"/>
      <c r="D19" s="513"/>
      <c r="E19" s="520"/>
      <c r="F19" s="53"/>
      <c r="G19" s="53"/>
      <c r="H19" s="53"/>
      <c r="I19" s="53"/>
      <c r="J19" s="53"/>
      <c r="K19" s="513"/>
      <c r="L19" s="520"/>
    </row>
    <row r="20" spans="1:12" ht="18.75">
      <c r="A20" s="377"/>
      <c r="B20" s="377"/>
      <c r="C20" s="377"/>
      <c r="D20" s="377"/>
      <c r="E20" s="22"/>
      <c r="F20" s="53"/>
      <c r="G20" s="53"/>
      <c r="H20" s="53"/>
      <c r="I20" s="53"/>
      <c r="J20" s="53"/>
      <c r="K20" s="377"/>
      <c r="L20" s="22"/>
    </row>
    <row r="21" spans="1:12" ht="18.75">
      <c r="A21" s="377"/>
      <c r="B21" s="377"/>
      <c r="C21" s="377"/>
      <c r="D21" s="377"/>
      <c r="E21" s="22"/>
      <c r="F21" s="53"/>
      <c r="G21" s="53"/>
      <c r="H21" s="53"/>
      <c r="I21" s="53"/>
      <c r="J21" s="53"/>
      <c r="K21" s="377"/>
      <c r="L21" s="22"/>
    </row>
    <row r="22" spans="1:12" ht="18.75">
      <c r="A22" s="377"/>
      <c r="B22" s="377"/>
      <c r="C22" s="377"/>
      <c r="D22" s="377"/>
      <c r="E22" s="22"/>
      <c r="F22" s="53"/>
      <c r="G22" s="53"/>
      <c r="H22" s="53"/>
      <c r="I22" s="53"/>
      <c r="J22" s="53"/>
      <c r="K22" s="377"/>
      <c r="L22" s="22"/>
    </row>
    <row r="23" spans="1:12" ht="18.75">
      <c r="A23" s="377"/>
      <c r="B23" s="377"/>
      <c r="C23" s="377"/>
      <c r="D23" s="377"/>
      <c r="E23" s="22"/>
      <c r="F23" s="53"/>
      <c r="G23" s="53"/>
      <c r="H23" s="53"/>
      <c r="I23" s="53"/>
      <c r="J23" s="53"/>
      <c r="K23" s="377"/>
      <c r="L23" s="22"/>
    </row>
    <row r="24" spans="1:11" ht="18.75">
      <c r="A24" s="595" t="s">
        <v>1524</v>
      </c>
      <c r="B24" s="595"/>
      <c r="C24" s="595"/>
      <c r="D24" s="595"/>
      <c r="E24" s="595"/>
      <c r="F24" s="595"/>
      <c r="G24" s="595"/>
      <c r="H24" s="595"/>
      <c r="I24" s="595"/>
      <c r="J24" s="595"/>
      <c r="K24" s="595"/>
    </row>
    <row r="25" spans="1:12" ht="18.75">
      <c r="A25" s="377"/>
      <c r="B25" s="377"/>
      <c r="C25" s="377"/>
      <c r="D25" s="377"/>
      <c r="E25" s="22"/>
      <c r="F25" s="53"/>
      <c r="G25" s="53"/>
      <c r="H25" s="53"/>
      <c r="I25" s="53"/>
      <c r="J25" s="53"/>
      <c r="K25" s="377"/>
      <c r="L25" s="22"/>
    </row>
  </sheetData>
  <sheetProtection/>
  <mergeCells count="11">
    <mergeCell ref="F8:J8"/>
    <mergeCell ref="K8:K10"/>
    <mergeCell ref="A24:K24"/>
    <mergeCell ref="A4:K4"/>
    <mergeCell ref="A5:K5"/>
    <mergeCell ref="A6:K6"/>
    <mergeCell ref="A8:A10"/>
    <mergeCell ref="B8:B10"/>
    <mergeCell ref="C8:C10"/>
    <mergeCell ref="D8:D10"/>
    <mergeCell ref="E8:E10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47"/>
  <sheetViews>
    <sheetView tabSelected="1" view="pageBreakPreview" zoomScaleNormal="110" zoomScaleSheetLayoutView="100" zoomScalePageLayoutView="0" workbookViewId="0" topLeftCell="A4">
      <selection activeCell="M45" sqref="M45"/>
    </sheetView>
  </sheetViews>
  <sheetFormatPr defaultColWidth="9.140625" defaultRowHeight="15"/>
  <cols>
    <col min="1" max="1" width="19.421875" style="181" customWidth="1"/>
    <col min="2" max="2" width="6.140625" style="569" customWidth="1"/>
    <col min="3" max="3" width="7.140625" style="570" customWidth="1"/>
    <col min="4" max="4" width="7.140625" style="203" customWidth="1"/>
    <col min="5" max="5" width="13.421875" style="181" customWidth="1"/>
    <col min="6" max="6" width="6.57421875" style="192" customWidth="1"/>
    <col min="7" max="7" width="13.28125" style="193" customWidth="1"/>
    <col min="8" max="8" width="7.421875" style="192" customWidth="1"/>
    <col min="9" max="9" width="13.421875" style="193" customWidth="1"/>
    <col min="10" max="10" width="6.421875" style="192" customWidth="1"/>
    <col min="11" max="11" width="14.00390625" style="193" customWidth="1"/>
    <col min="12" max="12" width="7.00390625" style="192" customWidth="1"/>
    <col min="13" max="13" width="14.421875" style="181" customWidth="1"/>
    <col min="14" max="16384" width="9.00390625" style="181" customWidth="1"/>
  </cols>
  <sheetData>
    <row r="1" spans="9:13" ht="20.25">
      <c r="I1" s="427"/>
      <c r="K1" s="427"/>
      <c r="M1" s="420" t="s">
        <v>785</v>
      </c>
    </row>
    <row r="2" spans="1:14" ht="26.2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180"/>
    </row>
    <row r="3" spans="1:14" ht="26.25" customHeight="1">
      <c r="A3" s="619" t="s">
        <v>529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579"/>
    </row>
    <row r="4" spans="1:14" ht="26.25" customHeight="1">
      <c r="A4" s="619" t="s">
        <v>1623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579"/>
    </row>
    <row r="5" spans="1:14" ht="26.25" customHeight="1">
      <c r="A5" s="620" t="s">
        <v>360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580"/>
    </row>
    <row r="6" spans="1:14" s="594" customFormat="1" ht="11.25" customHeight="1">
      <c r="A6" s="591"/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3"/>
    </row>
    <row r="7" spans="1:13" s="109" customFormat="1" ht="20.25" customHeight="1">
      <c r="A7" s="610" t="s">
        <v>1127</v>
      </c>
      <c r="B7" s="612" t="s">
        <v>530</v>
      </c>
      <c r="C7" s="613"/>
      <c r="D7" s="612" t="s">
        <v>535</v>
      </c>
      <c r="E7" s="613"/>
      <c r="F7" s="614" t="s">
        <v>1123</v>
      </c>
      <c r="G7" s="615"/>
      <c r="H7" s="614" t="s">
        <v>1122</v>
      </c>
      <c r="I7" s="615"/>
      <c r="J7" s="614" t="s">
        <v>1636</v>
      </c>
      <c r="K7" s="615"/>
      <c r="L7" s="612" t="s">
        <v>1637</v>
      </c>
      <c r="M7" s="613"/>
    </row>
    <row r="8" spans="1:13" s="109" customFormat="1" ht="23.25" customHeight="1">
      <c r="A8" s="611"/>
      <c r="B8" s="616" t="s">
        <v>531</v>
      </c>
      <c r="C8" s="563" t="s">
        <v>532</v>
      </c>
      <c r="D8" s="616" t="s">
        <v>531</v>
      </c>
      <c r="E8" s="563" t="s">
        <v>532</v>
      </c>
      <c r="F8" s="616" t="s">
        <v>531</v>
      </c>
      <c r="G8" s="563" t="s">
        <v>532</v>
      </c>
      <c r="H8" s="616" t="s">
        <v>531</v>
      </c>
      <c r="I8" s="563" t="s">
        <v>532</v>
      </c>
      <c r="J8" s="616" t="s">
        <v>531</v>
      </c>
      <c r="K8" s="563" t="s">
        <v>532</v>
      </c>
      <c r="L8" s="616" t="s">
        <v>531</v>
      </c>
      <c r="M8" s="563" t="s">
        <v>532</v>
      </c>
    </row>
    <row r="9" spans="1:13" s="109" customFormat="1" ht="18.75">
      <c r="A9" s="611"/>
      <c r="B9" s="617"/>
      <c r="C9" s="564" t="s">
        <v>533</v>
      </c>
      <c r="D9" s="617"/>
      <c r="E9" s="564" t="s">
        <v>533</v>
      </c>
      <c r="F9" s="617"/>
      <c r="G9" s="564" t="s">
        <v>533</v>
      </c>
      <c r="H9" s="617"/>
      <c r="I9" s="564" t="s">
        <v>533</v>
      </c>
      <c r="J9" s="617"/>
      <c r="K9" s="564" t="s">
        <v>533</v>
      </c>
      <c r="L9" s="617"/>
      <c r="M9" s="564" t="s">
        <v>533</v>
      </c>
    </row>
    <row r="10" spans="1:13" s="103" customFormat="1" ht="43.5" customHeight="1">
      <c r="A10" s="402" t="s">
        <v>1639</v>
      </c>
      <c r="B10" s="567"/>
      <c r="C10" s="568"/>
      <c r="D10" s="567"/>
      <c r="E10" s="581"/>
      <c r="F10" s="568"/>
      <c r="G10" s="568"/>
      <c r="H10" s="568"/>
      <c r="I10" s="568"/>
      <c r="J10" s="568"/>
      <c r="K10" s="568"/>
      <c r="L10" s="568"/>
      <c r="M10" s="205"/>
    </row>
    <row r="11" spans="1:13" s="103" customFormat="1" ht="21" customHeight="1">
      <c r="A11" s="573" t="s">
        <v>770</v>
      </c>
      <c r="B11" s="439"/>
      <c r="C11" s="582"/>
      <c r="D11" s="439">
        <v>2</v>
      </c>
      <c r="E11" s="583">
        <v>2500000</v>
      </c>
      <c r="F11" s="574">
        <f>D11</f>
        <v>2</v>
      </c>
      <c r="G11" s="575">
        <f>E11</f>
        <v>2500000</v>
      </c>
      <c r="H11" s="574">
        <f>D11</f>
        <v>2</v>
      </c>
      <c r="I11" s="575">
        <f>E11</f>
        <v>2500000</v>
      </c>
      <c r="J11" s="574">
        <f>D11</f>
        <v>2</v>
      </c>
      <c r="K11" s="575">
        <f>E11</f>
        <v>2500000</v>
      </c>
      <c r="L11" s="576">
        <f>SUM(B11+D11+H11+F11+J11)</f>
        <v>8</v>
      </c>
      <c r="M11" s="577">
        <f>SUM(C11+E11+I11+G11+K11)</f>
        <v>10000000</v>
      </c>
    </row>
    <row r="12" spans="1:13" s="103" customFormat="1" ht="18.75">
      <c r="A12" s="392" t="s">
        <v>1543</v>
      </c>
      <c r="B12" s="211"/>
      <c r="C12" s="212"/>
      <c r="D12" s="211">
        <v>7</v>
      </c>
      <c r="E12" s="547">
        <v>7798800</v>
      </c>
      <c r="F12" s="211">
        <f>D12</f>
        <v>7</v>
      </c>
      <c r="G12" s="547">
        <f>E12</f>
        <v>7798800</v>
      </c>
      <c r="H12" s="211">
        <f>F12</f>
        <v>7</v>
      </c>
      <c r="I12" s="547">
        <f>G12</f>
        <v>7798800</v>
      </c>
      <c r="J12" s="211">
        <f>H12</f>
        <v>7</v>
      </c>
      <c r="K12" s="547">
        <f>I12</f>
        <v>7798800</v>
      </c>
      <c r="L12" s="576">
        <f>SUM(B12+D12+H12+F12+J12)</f>
        <v>28</v>
      </c>
      <c r="M12" s="577">
        <f>SUM(C12+E12+I12+G12+K12)</f>
        <v>31195200</v>
      </c>
    </row>
    <row r="13" spans="1:13" s="175" customFormat="1" ht="19.5" thickBot="1">
      <c r="A13" s="584" t="s">
        <v>515</v>
      </c>
      <c r="B13" s="415"/>
      <c r="C13" s="416"/>
      <c r="D13" s="415">
        <f aca="true" t="shared" si="0" ref="D13:M13">SUM(D11:D12)</f>
        <v>9</v>
      </c>
      <c r="E13" s="578">
        <f t="shared" si="0"/>
        <v>10298800</v>
      </c>
      <c r="F13" s="415">
        <f t="shared" si="0"/>
        <v>9</v>
      </c>
      <c r="G13" s="578">
        <f t="shared" si="0"/>
        <v>10298800</v>
      </c>
      <c r="H13" s="415">
        <f t="shared" si="0"/>
        <v>9</v>
      </c>
      <c r="I13" s="578">
        <f t="shared" si="0"/>
        <v>10298800</v>
      </c>
      <c r="J13" s="415">
        <f t="shared" si="0"/>
        <v>9</v>
      </c>
      <c r="K13" s="578">
        <f t="shared" si="0"/>
        <v>10298800</v>
      </c>
      <c r="L13" s="415">
        <f t="shared" si="0"/>
        <v>36</v>
      </c>
      <c r="M13" s="578">
        <f t="shared" si="0"/>
        <v>41195200</v>
      </c>
    </row>
    <row r="14" spans="1:13" s="103" customFormat="1" ht="19.5" hidden="1" thickTop="1">
      <c r="A14" s="404" t="s">
        <v>1134</v>
      </c>
      <c r="B14" s="410"/>
      <c r="C14" s="412"/>
      <c r="D14" s="413"/>
      <c r="E14" s="412"/>
      <c r="F14" s="291"/>
      <c r="G14" s="414"/>
      <c r="H14" s="291"/>
      <c r="I14" s="414"/>
      <c r="J14" s="291"/>
      <c r="K14" s="414"/>
      <c r="L14" s="410"/>
      <c r="M14" s="411"/>
    </row>
    <row r="15" spans="1:13" s="103" customFormat="1" ht="19.5" hidden="1" thickTop="1">
      <c r="A15" s="285"/>
      <c r="B15" s="218"/>
      <c r="C15" s="219"/>
      <c r="D15" s="218"/>
      <c r="E15" s="219"/>
      <c r="F15" s="290"/>
      <c r="G15" s="219"/>
      <c r="H15" s="290"/>
      <c r="I15" s="219"/>
      <c r="J15" s="290"/>
      <c r="K15" s="219"/>
      <c r="L15" s="394"/>
      <c r="M15" s="217"/>
    </row>
    <row r="16" spans="1:13" s="175" customFormat="1" ht="20.25" hidden="1" thickBot="1" thickTop="1">
      <c r="A16" s="584" t="s">
        <v>515</v>
      </c>
      <c r="B16" s="408">
        <f aca="true" t="shared" si="1" ref="B16:L16">SUM(B15)</f>
        <v>0</v>
      </c>
      <c r="C16" s="409">
        <f t="shared" si="1"/>
        <v>0</v>
      </c>
      <c r="D16" s="408">
        <f t="shared" si="1"/>
        <v>0</v>
      </c>
      <c r="E16" s="409">
        <f t="shared" si="1"/>
        <v>0</v>
      </c>
      <c r="F16" s="408">
        <f t="shared" si="1"/>
        <v>0</v>
      </c>
      <c r="G16" s="409">
        <f t="shared" si="1"/>
        <v>0</v>
      </c>
      <c r="H16" s="408">
        <f>SUM(H15)</f>
        <v>0</v>
      </c>
      <c r="I16" s="409">
        <f>SUM(I15)</f>
        <v>0</v>
      </c>
      <c r="J16" s="408">
        <f t="shared" si="1"/>
        <v>0</v>
      </c>
      <c r="K16" s="409">
        <f t="shared" si="1"/>
        <v>0</v>
      </c>
      <c r="L16" s="408">
        <f t="shared" si="1"/>
        <v>0</v>
      </c>
      <c r="M16" s="223">
        <f>SUM(C16+G16+E16+K16)</f>
        <v>0</v>
      </c>
    </row>
    <row r="17" spans="1:13" s="109" customFormat="1" ht="20.25" customHeight="1" hidden="1" thickTop="1">
      <c r="A17" s="610" t="s">
        <v>1127</v>
      </c>
      <c r="B17" s="612" t="s">
        <v>530</v>
      </c>
      <c r="C17" s="613"/>
      <c r="D17" s="612" t="s">
        <v>535</v>
      </c>
      <c r="E17" s="613"/>
      <c r="F17" s="614" t="s">
        <v>1123</v>
      </c>
      <c r="G17" s="615"/>
      <c r="H17" s="614" t="s">
        <v>1122</v>
      </c>
      <c r="I17" s="615"/>
      <c r="J17" s="614" t="s">
        <v>1122</v>
      </c>
      <c r="K17" s="615"/>
      <c r="L17" s="612" t="s">
        <v>1209</v>
      </c>
      <c r="M17" s="613"/>
    </row>
    <row r="18" spans="1:13" s="109" customFormat="1" ht="23.25" customHeight="1" hidden="1">
      <c r="A18" s="611"/>
      <c r="B18" s="616" t="s">
        <v>531</v>
      </c>
      <c r="C18" s="563" t="s">
        <v>532</v>
      </c>
      <c r="D18" s="616" t="s">
        <v>531</v>
      </c>
      <c r="E18" s="563" t="s">
        <v>532</v>
      </c>
      <c r="F18" s="616" t="s">
        <v>531</v>
      </c>
      <c r="G18" s="563" t="s">
        <v>532</v>
      </c>
      <c r="H18" s="616" t="s">
        <v>531</v>
      </c>
      <c r="I18" s="563" t="s">
        <v>532</v>
      </c>
      <c r="J18" s="616" t="s">
        <v>531</v>
      </c>
      <c r="K18" s="563" t="s">
        <v>532</v>
      </c>
      <c r="L18" s="616" t="s">
        <v>531</v>
      </c>
      <c r="M18" s="563" t="s">
        <v>532</v>
      </c>
    </row>
    <row r="19" spans="1:13" s="109" customFormat="1" ht="19.5" hidden="1" thickTop="1">
      <c r="A19" s="621"/>
      <c r="B19" s="618"/>
      <c r="C19" s="565" t="s">
        <v>533</v>
      </c>
      <c r="D19" s="618"/>
      <c r="E19" s="565" t="s">
        <v>533</v>
      </c>
      <c r="F19" s="618"/>
      <c r="G19" s="565" t="s">
        <v>533</v>
      </c>
      <c r="H19" s="618"/>
      <c r="I19" s="565" t="s">
        <v>533</v>
      </c>
      <c r="J19" s="618"/>
      <c r="K19" s="565" t="s">
        <v>533</v>
      </c>
      <c r="L19" s="618"/>
      <c r="M19" s="565" t="s">
        <v>533</v>
      </c>
    </row>
    <row r="20" spans="1:13" s="103" customFormat="1" ht="38.25" thickTop="1">
      <c r="A20" s="403" t="s">
        <v>1640</v>
      </c>
      <c r="B20" s="205"/>
      <c r="C20" s="207"/>
      <c r="D20" s="205"/>
      <c r="E20" s="207"/>
      <c r="F20" s="201"/>
      <c r="G20" s="207"/>
      <c r="H20" s="201"/>
      <c r="I20" s="207"/>
      <c r="J20" s="201"/>
      <c r="K20" s="207"/>
      <c r="L20" s="201"/>
      <c r="M20" s="202"/>
    </row>
    <row r="21" spans="1:13" s="103" customFormat="1" ht="20.25" customHeight="1">
      <c r="A21" s="238" t="s">
        <v>1641</v>
      </c>
      <c r="B21" s="235"/>
      <c r="C21" s="236"/>
      <c r="D21" s="235">
        <v>1</v>
      </c>
      <c r="E21" s="548">
        <v>200000</v>
      </c>
      <c r="F21" s="235">
        <f>D21</f>
        <v>1</v>
      </c>
      <c r="G21" s="547">
        <f>E21</f>
        <v>200000</v>
      </c>
      <c r="H21" s="235">
        <f>D21</f>
        <v>1</v>
      </c>
      <c r="I21" s="547">
        <f>E21</f>
        <v>200000</v>
      </c>
      <c r="J21" s="235">
        <f>F21</f>
        <v>1</v>
      </c>
      <c r="K21" s="547">
        <f>G21</f>
        <v>200000</v>
      </c>
      <c r="L21" s="576">
        <f>SUM(B21+D21+H21+F21+J21)</f>
        <v>4</v>
      </c>
      <c r="M21" s="577">
        <f>SUM(C21+E21+I21+G21+K21)</f>
        <v>800000</v>
      </c>
    </row>
    <row r="22" spans="1:13" s="103" customFormat="1" ht="23.25" customHeight="1" hidden="1">
      <c r="A22" s="231"/>
      <c r="B22" s="220"/>
      <c r="C22" s="221"/>
      <c r="D22" s="235">
        <f aca="true" t="shared" si="2" ref="D22:D27">B22</f>
        <v>0</v>
      </c>
      <c r="E22" s="548">
        <f aca="true" t="shared" si="3" ref="E22:E27">C22</f>
        <v>0</v>
      </c>
      <c r="F22" s="235">
        <f aca="true" t="shared" si="4" ref="F22:F27">B22</f>
        <v>0</v>
      </c>
      <c r="G22" s="548">
        <f aca="true" t="shared" si="5" ref="G22:G27">C22</f>
        <v>0</v>
      </c>
      <c r="H22" s="235" t="e">
        <f aca="true" t="shared" si="6" ref="H22:H27">#REF!</f>
        <v>#REF!</v>
      </c>
      <c r="I22" s="548">
        <f aca="true" t="shared" si="7" ref="I22:I27">A22</f>
        <v>0</v>
      </c>
      <c r="J22" s="235">
        <f aca="true" t="shared" si="8" ref="J22:J27">B22</f>
        <v>0</v>
      </c>
      <c r="K22" s="548">
        <f aca="true" t="shared" si="9" ref="K22:K27">C22</f>
        <v>0</v>
      </c>
      <c r="L22" s="394">
        <f aca="true" t="shared" si="10" ref="L22:L27">SUM(B22+D22+F22+J22)</f>
        <v>0</v>
      </c>
      <c r="M22" s="552">
        <f aca="true" t="shared" si="11" ref="M22:M27">SUM(C22+G22+E22+K22)</f>
        <v>0</v>
      </c>
    </row>
    <row r="23" spans="1:13" s="103" customFormat="1" ht="21" customHeight="1" hidden="1">
      <c r="A23" s="231"/>
      <c r="B23" s="220"/>
      <c r="C23" s="221"/>
      <c r="D23" s="235">
        <f t="shared" si="2"/>
        <v>0</v>
      </c>
      <c r="E23" s="548">
        <f t="shared" si="3"/>
        <v>0</v>
      </c>
      <c r="F23" s="235">
        <f t="shared" si="4"/>
        <v>0</v>
      </c>
      <c r="G23" s="548">
        <f t="shared" si="5"/>
        <v>0</v>
      </c>
      <c r="H23" s="235" t="e">
        <f t="shared" si="6"/>
        <v>#REF!</v>
      </c>
      <c r="I23" s="548">
        <f t="shared" si="7"/>
        <v>0</v>
      </c>
      <c r="J23" s="235">
        <f t="shared" si="8"/>
        <v>0</v>
      </c>
      <c r="K23" s="548">
        <f t="shared" si="9"/>
        <v>0</v>
      </c>
      <c r="L23" s="394">
        <f t="shared" si="10"/>
        <v>0</v>
      </c>
      <c r="M23" s="552">
        <f t="shared" si="11"/>
        <v>0</v>
      </c>
    </row>
    <row r="24" spans="1:13" s="103" customFormat="1" ht="20.25" customHeight="1" hidden="1">
      <c r="A24" s="231"/>
      <c r="B24" s="220"/>
      <c r="C24" s="221"/>
      <c r="D24" s="235">
        <f t="shared" si="2"/>
        <v>0</v>
      </c>
      <c r="E24" s="548">
        <f t="shared" si="3"/>
        <v>0</v>
      </c>
      <c r="F24" s="235">
        <f t="shared" si="4"/>
        <v>0</v>
      </c>
      <c r="G24" s="548">
        <f t="shared" si="5"/>
        <v>0</v>
      </c>
      <c r="H24" s="235" t="e">
        <f t="shared" si="6"/>
        <v>#REF!</v>
      </c>
      <c r="I24" s="548">
        <f t="shared" si="7"/>
        <v>0</v>
      </c>
      <c r="J24" s="235">
        <f t="shared" si="8"/>
        <v>0</v>
      </c>
      <c r="K24" s="548">
        <f t="shared" si="9"/>
        <v>0</v>
      </c>
      <c r="L24" s="394">
        <f t="shared" si="10"/>
        <v>0</v>
      </c>
      <c r="M24" s="552">
        <f t="shared" si="11"/>
        <v>0</v>
      </c>
    </row>
    <row r="25" spans="1:13" s="103" customFormat="1" ht="18.75" hidden="1">
      <c r="A25" s="231"/>
      <c r="B25" s="220"/>
      <c r="C25" s="221"/>
      <c r="D25" s="235">
        <f t="shared" si="2"/>
        <v>0</v>
      </c>
      <c r="E25" s="548">
        <f t="shared" si="3"/>
        <v>0</v>
      </c>
      <c r="F25" s="235">
        <f t="shared" si="4"/>
        <v>0</v>
      </c>
      <c r="G25" s="548">
        <f t="shared" si="5"/>
        <v>0</v>
      </c>
      <c r="H25" s="235" t="e">
        <f t="shared" si="6"/>
        <v>#REF!</v>
      </c>
      <c r="I25" s="548">
        <f t="shared" si="7"/>
        <v>0</v>
      </c>
      <c r="J25" s="235">
        <f t="shared" si="8"/>
        <v>0</v>
      </c>
      <c r="K25" s="548">
        <f t="shared" si="9"/>
        <v>0</v>
      </c>
      <c r="L25" s="394">
        <f t="shared" si="10"/>
        <v>0</v>
      </c>
      <c r="M25" s="552">
        <f t="shared" si="11"/>
        <v>0</v>
      </c>
    </row>
    <row r="26" spans="1:13" s="103" customFormat="1" ht="22.5" customHeight="1" hidden="1">
      <c r="A26" s="395"/>
      <c r="B26" s="220"/>
      <c r="C26" s="230"/>
      <c r="D26" s="235">
        <f t="shared" si="2"/>
        <v>0</v>
      </c>
      <c r="E26" s="548">
        <f t="shared" si="3"/>
        <v>0</v>
      </c>
      <c r="F26" s="235">
        <f t="shared" si="4"/>
        <v>0</v>
      </c>
      <c r="G26" s="548">
        <f t="shared" si="5"/>
        <v>0</v>
      </c>
      <c r="H26" s="235" t="e">
        <f t="shared" si="6"/>
        <v>#REF!</v>
      </c>
      <c r="I26" s="548">
        <f t="shared" si="7"/>
        <v>0</v>
      </c>
      <c r="J26" s="235">
        <f t="shared" si="8"/>
        <v>0</v>
      </c>
      <c r="K26" s="548">
        <f t="shared" si="9"/>
        <v>0</v>
      </c>
      <c r="L26" s="394">
        <f t="shared" si="10"/>
        <v>0</v>
      </c>
      <c r="M26" s="552">
        <f t="shared" si="11"/>
        <v>0</v>
      </c>
    </row>
    <row r="27" spans="1:13" s="103" customFormat="1" ht="22.5" customHeight="1" hidden="1">
      <c r="A27" s="285"/>
      <c r="B27" s="224"/>
      <c r="C27" s="393"/>
      <c r="D27" s="235">
        <f t="shared" si="2"/>
        <v>0</v>
      </c>
      <c r="E27" s="548">
        <f t="shared" si="3"/>
        <v>0</v>
      </c>
      <c r="F27" s="235">
        <f t="shared" si="4"/>
        <v>0</v>
      </c>
      <c r="G27" s="548">
        <f t="shared" si="5"/>
        <v>0</v>
      </c>
      <c r="H27" s="235" t="e">
        <f t="shared" si="6"/>
        <v>#REF!</v>
      </c>
      <c r="I27" s="548">
        <f t="shared" si="7"/>
        <v>0</v>
      </c>
      <c r="J27" s="235">
        <f t="shared" si="8"/>
        <v>0</v>
      </c>
      <c r="K27" s="548">
        <f t="shared" si="9"/>
        <v>0</v>
      </c>
      <c r="L27" s="394">
        <f t="shared" si="10"/>
        <v>0</v>
      </c>
      <c r="M27" s="552">
        <f t="shared" si="11"/>
        <v>0</v>
      </c>
    </row>
    <row r="28" spans="1:13" s="175" customFormat="1" ht="19.5" thickBot="1">
      <c r="A28" s="584" t="s">
        <v>515</v>
      </c>
      <c r="B28" s="408"/>
      <c r="C28" s="409"/>
      <c r="D28" s="408">
        <f aca="true" t="shared" si="12" ref="D28:M28">SUM(D21:D27)</f>
        <v>1</v>
      </c>
      <c r="E28" s="549">
        <f t="shared" si="12"/>
        <v>200000</v>
      </c>
      <c r="F28" s="408">
        <f t="shared" si="12"/>
        <v>1</v>
      </c>
      <c r="G28" s="549">
        <f t="shared" si="12"/>
        <v>200000</v>
      </c>
      <c r="H28" s="408">
        <f>SUM(H21:H21)</f>
        <v>1</v>
      </c>
      <c r="I28" s="549">
        <f t="shared" si="12"/>
        <v>200000</v>
      </c>
      <c r="J28" s="408">
        <f t="shared" si="12"/>
        <v>1</v>
      </c>
      <c r="K28" s="549">
        <f t="shared" si="12"/>
        <v>200000</v>
      </c>
      <c r="L28" s="408">
        <f t="shared" si="12"/>
        <v>4</v>
      </c>
      <c r="M28" s="549">
        <f t="shared" si="12"/>
        <v>800000</v>
      </c>
    </row>
    <row r="29" spans="1:13" s="103" customFormat="1" ht="38.25" hidden="1" thickTop="1">
      <c r="A29" s="405" t="s">
        <v>1136</v>
      </c>
      <c r="B29" s="288"/>
      <c r="C29" s="397"/>
      <c r="D29" s="224"/>
      <c r="E29" s="397"/>
      <c r="F29" s="398"/>
      <c r="G29" s="397"/>
      <c r="H29" s="398"/>
      <c r="I29" s="397"/>
      <c r="J29" s="398"/>
      <c r="K29" s="397"/>
      <c r="L29" s="398"/>
      <c r="M29" s="228"/>
    </row>
    <row r="30" spans="1:13" s="103" customFormat="1" ht="19.5" hidden="1" thickTop="1">
      <c r="A30" s="238"/>
      <c r="B30" s="224"/>
      <c r="C30" s="225"/>
      <c r="D30" s="224"/>
      <c r="E30" s="225"/>
      <c r="F30" s="224"/>
      <c r="G30" s="225"/>
      <c r="H30" s="224"/>
      <c r="I30" s="225"/>
      <c r="J30" s="224"/>
      <c r="K30" s="225"/>
      <c r="L30" s="211"/>
      <c r="M30" s="217"/>
    </row>
    <row r="31" spans="1:13" s="103" customFormat="1" ht="19.5" hidden="1" thickTop="1">
      <c r="A31" s="238"/>
      <c r="B31" s="220"/>
      <c r="C31" s="221"/>
      <c r="D31" s="220"/>
      <c r="E31" s="221"/>
      <c r="F31" s="220"/>
      <c r="G31" s="221"/>
      <c r="H31" s="220"/>
      <c r="I31" s="221"/>
      <c r="J31" s="220"/>
      <c r="K31" s="221"/>
      <c r="L31" s="211"/>
      <c r="M31" s="217"/>
    </row>
    <row r="32" spans="1:13" s="175" customFormat="1" ht="20.25" hidden="1" thickBot="1" thickTop="1">
      <c r="A32" s="584" t="s">
        <v>515</v>
      </c>
      <c r="B32" s="222">
        <f aca="true" t="shared" si="13" ref="B32:L32">SUM(B30:B31)</f>
        <v>0</v>
      </c>
      <c r="C32" s="223">
        <f t="shared" si="13"/>
        <v>0</v>
      </c>
      <c r="D32" s="222">
        <f t="shared" si="13"/>
        <v>0</v>
      </c>
      <c r="E32" s="223">
        <f t="shared" si="13"/>
        <v>0</v>
      </c>
      <c r="F32" s="222">
        <f t="shared" si="13"/>
        <v>0</v>
      </c>
      <c r="G32" s="223">
        <f t="shared" si="13"/>
        <v>0</v>
      </c>
      <c r="H32" s="222">
        <f>SUM(H30:H31)</f>
        <v>0</v>
      </c>
      <c r="I32" s="223">
        <f>SUM(I30:I31)</f>
        <v>0</v>
      </c>
      <c r="J32" s="222">
        <f t="shared" si="13"/>
        <v>0</v>
      </c>
      <c r="K32" s="223">
        <f t="shared" si="13"/>
        <v>0</v>
      </c>
      <c r="L32" s="222">
        <f t="shared" si="13"/>
        <v>0</v>
      </c>
      <c r="M32" s="223">
        <f>SUM(C32+G32+E32+K32)</f>
        <v>0</v>
      </c>
    </row>
    <row r="33" spans="1:13" s="483" customFormat="1" ht="19.5" hidden="1" thickTop="1">
      <c r="A33" s="585"/>
      <c r="B33" s="244"/>
      <c r="C33" s="245"/>
      <c r="D33" s="244"/>
      <c r="E33" s="245"/>
      <c r="F33" s="244"/>
      <c r="G33" s="245"/>
      <c r="H33" s="244"/>
      <c r="I33" s="245"/>
      <c r="J33" s="244"/>
      <c r="K33" s="245"/>
      <c r="L33" s="244"/>
      <c r="M33" s="246"/>
    </row>
    <row r="34" spans="1:13" s="483" customFormat="1" ht="19.5" hidden="1" thickTop="1">
      <c r="A34" s="595" t="s">
        <v>1144</v>
      </c>
      <c r="B34" s="595"/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</row>
    <row r="35" spans="1:13" s="483" customFormat="1" ht="19.5" hidden="1" thickTop="1">
      <c r="A35" s="585"/>
      <c r="B35" s="244"/>
      <c r="C35" s="245"/>
      <c r="D35" s="244"/>
      <c r="E35" s="245"/>
      <c r="F35" s="244"/>
      <c r="G35" s="245"/>
      <c r="H35" s="244"/>
      <c r="I35" s="245"/>
      <c r="J35" s="244"/>
      <c r="K35" s="245"/>
      <c r="L35" s="244"/>
      <c r="M35" s="246"/>
    </row>
    <row r="36" spans="1:13" s="483" customFormat="1" ht="19.5" hidden="1" thickTop="1">
      <c r="A36" s="585"/>
      <c r="B36" s="244"/>
      <c r="C36" s="245"/>
      <c r="D36" s="244"/>
      <c r="E36" s="245"/>
      <c r="F36" s="244"/>
      <c r="G36" s="245"/>
      <c r="H36" s="244"/>
      <c r="I36" s="245"/>
      <c r="J36" s="244"/>
      <c r="K36" s="245"/>
      <c r="L36" s="244"/>
      <c r="M36" s="246"/>
    </row>
    <row r="37" spans="1:13" s="483" customFormat="1" ht="19.5" hidden="1" thickTop="1">
      <c r="A37" s="103"/>
      <c r="B37" s="126"/>
      <c r="C37" s="103"/>
      <c r="D37" s="126"/>
      <c r="E37" s="103"/>
      <c r="F37" s="586"/>
      <c r="G37" s="122"/>
      <c r="H37" s="586"/>
      <c r="I37" s="103"/>
      <c r="J37" s="586"/>
      <c r="K37" s="103"/>
      <c r="L37" s="586"/>
      <c r="M37" s="103"/>
    </row>
    <row r="38" spans="1:13" s="103" customFormat="1" ht="19.5" hidden="1" thickTop="1">
      <c r="A38" s="585"/>
      <c r="B38" s="244"/>
      <c r="C38" s="245"/>
      <c r="D38" s="244"/>
      <c r="E38" s="245"/>
      <c r="F38" s="244"/>
      <c r="G38" s="245"/>
      <c r="H38" s="244"/>
      <c r="I38" s="245"/>
      <c r="J38" s="244"/>
      <c r="K38" s="245"/>
      <c r="L38" s="244"/>
      <c r="M38" s="246"/>
    </row>
    <row r="39" spans="1:13" s="483" customFormat="1" ht="19.5" hidden="1" thickTop="1">
      <c r="A39" s="610" t="s">
        <v>1127</v>
      </c>
      <c r="B39" s="612" t="s">
        <v>530</v>
      </c>
      <c r="C39" s="613"/>
      <c r="D39" s="612" t="s">
        <v>535</v>
      </c>
      <c r="E39" s="613"/>
      <c r="F39" s="614" t="s">
        <v>1123</v>
      </c>
      <c r="G39" s="615"/>
      <c r="H39" s="614" t="s">
        <v>1122</v>
      </c>
      <c r="I39" s="615"/>
      <c r="J39" s="614" t="s">
        <v>1122</v>
      </c>
      <c r="K39" s="615"/>
      <c r="L39" s="612" t="s">
        <v>1209</v>
      </c>
      <c r="M39" s="613"/>
    </row>
    <row r="40" spans="1:13" s="109" customFormat="1" ht="20.25" customHeight="1" hidden="1">
      <c r="A40" s="611"/>
      <c r="B40" s="616" t="s">
        <v>531</v>
      </c>
      <c r="C40" s="563" t="s">
        <v>532</v>
      </c>
      <c r="D40" s="616" t="s">
        <v>531</v>
      </c>
      <c r="E40" s="563" t="s">
        <v>532</v>
      </c>
      <c r="F40" s="616" t="s">
        <v>531</v>
      </c>
      <c r="G40" s="563" t="s">
        <v>532</v>
      </c>
      <c r="H40" s="616" t="s">
        <v>531</v>
      </c>
      <c r="I40" s="563" t="s">
        <v>532</v>
      </c>
      <c r="J40" s="616" t="s">
        <v>531</v>
      </c>
      <c r="K40" s="563" t="s">
        <v>532</v>
      </c>
      <c r="L40" s="616" t="s">
        <v>531</v>
      </c>
      <c r="M40" s="563" t="s">
        <v>532</v>
      </c>
    </row>
    <row r="41" spans="1:13" s="109" customFormat="1" ht="23.25" customHeight="1" hidden="1">
      <c r="A41" s="611"/>
      <c r="B41" s="617"/>
      <c r="C41" s="564" t="s">
        <v>533</v>
      </c>
      <c r="D41" s="617"/>
      <c r="E41" s="564" t="s">
        <v>533</v>
      </c>
      <c r="F41" s="617"/>
      <c r="G41" s="564" t="s">
        <v>533</v>
      </c>
      <c r="H41" s="617"/>
      <c r="I41" s="564" t="s">
        <v>533</v>
      </c>
      <c r="J41" s="617"/>
      <c r="K41" s="564" t="s">
        <v>533</v>
      </c>
      <c r="L41" s="617"/>
      <c r="M41" s="564" t="s">
        <v>533</v>
      </c>
    </row>
    <row r="42" spans="1:13" s="109" customFormat="1" ht="43.5" customHeight="1" thickTop="1">
      <c r="A42" s="402" t="s">
        <v>1128</v>
      </c>
      <c r="B42" s="247"/>
      <c r="C42" s="248"/>
      <c r="D42" s="226"/>
      <c r="E42" s="248"/>
      <c r="F42" s="249"/>
      <c r="G42" s="248"/>
      <c r="H42" s="249"/>
      <c r="I42" s="248"/>
      <c r="J42" s="249"/>
      <c r="K42" s="248"/>
      <c r="L42" s="249"/>
      <c r="M42" s="227"/>
    </row>
    <row r="43" spans="1:13" s="103" customFormat="1" ht="56.25">
      <c r="A43" s="238" t="s">
        <v>1622</v>
      </c>
      <c r="B43" s="235"/>
      <c r="C43" s="236"/>
      <c r="D43" s="235">
        <v>1</v>
      </c>
      <c r="E43" s="548">
        <v>1000000</v>
      </c>
      <c r="F43" s="235">
        <f>D43</f>
        <v>1</v>
      </c>
      <c r="G43" s="552">
        <f>E43</f>
        <v>1000000</v>
      </c>
      <c r="H43" s="235">
        <f>D43</f>
        <v>1</v>
      </c>
      <c r="I43" s="552">
        <f>E43</f>
        <v>1000000</v>
      </c>
      <c r="J43" s="235">
        <f>F43</f>
        <v>1</v>
      </c>
      <c r="K43" s="552">
        <f>G43</f>
        <v>1000000</v>
      </c>
      <c r="L43" s="576">
        <f>SUM(B43+D43+H43+F43+J43)</f>
        <v>4</v>
      </c>
      <c r="M43" s="577">
        <f>SUM(C43+E43+I43+G43+K43)</f>
        <v>4000000</v>
      </c>
    </row>
    <row r="44" spans="1:13" s="103" customFormat="1" ht="19.5" thickBot="1">
      <c r="A44" s="587" t="s">
        <v>515</v>
      </c>
      <c r="B44" s="233"/>
      <c r="C44" s="234"/>
      <c r="D44" s="233">
        <f aca="true" t="shared" si="14" ref="D44:M44">SUM(D43:D43)</f>
        <v>1</v>
      </c>
      <c r="E44" s="550">
        <f t="shared" si="14"/>
        <v>1000000</v>
      </c>
      <c r="F44" s="233">
        <f t="shared" si="14"/>
        <v>1</v>
      </c>
      <c r="G44" s="550">
        <f t="shared" si="14"/>
        <v>1000000</v>
      </c>
      <c r="H44" s="233">
        <f t="shared" si="14"/>
        <v>1</v>
      </c>
      <c r="I44" s="550">
        <f t="shared" si="14"/>
        <v>1000000</v>
      </c>
      <c r="J44" s="233">
        <f t="shared" si="14"/>
        <v>1</v>
      </c>
      <c r="K44" s="550">
        <f t="shared" si="14"/>
        <v>1000000</v>
      </c>
      <c r="L44" s="233">
        <f t="shared" si="14"/>
        <v>4</v>
      </c>
      <c r="M44" s="550">
        <f t="shared" si="14"/>
        <v>4000000</v>
      </c>
    </row>
    <row r="45" spans="1:13" s="175" customFormat="1" ht="20.25" thickBot="1" thickTop="1">
      <c r="A45" s="588" t="s">
        <v>534</v>
      </c>
      <c r="B45" s="229"/>
      <c r="C45" s="237"/>
      <c r="D45" s="229">
        <f aca="true" t="shared" si="15" ref="D45:K45">SUM(D44+D28+D32+D16+D13)</f>
        <v>11</v>
      </c>
      <c r="E45" s="551">
        <f t="shared" si="15"/>
        <v>11498800</v>
      </c>
      <c r="F45" s="229">
        <f t="shared" si="15"/>
        <v>11</v>
      </c>
      <c r="G45" s="551">
        <f t="shared" si="15"/>
        <v>11498800</v>
      </c>
      <c r="H45" s="229">
        <f t="shared" si="15"/>
        <v>11</v>
      </c>
      <c r="I45" s="551">
        <f t="shared" si="15"/>
        <v>11498800</v>
      </c>
      <c r="J45" s="229">
        <f t="shared" si="15"/>
        <v>11</v>
      </c>
      <c r="K45" s="551">
        <f t="shared" si="15"/>
        <v>11498800</v>
      </c>
      <c r="L45" s="229">
        <f>SUM(B45+D45+F45+J45)</f>
        <v>33</v>
      </c>
      <c r="M45" s="551">
        <f>SUM(M44+M32+M16+M13)</f>
        <v>45195200</v>
      </c>
    </row>
    <row r="46" spans="1:13" s="186" customFormat="1" ht="20.25" thickTop="1">
      <c r="A46" s="436"/>
      <c r="B46" s="571"/>
      <c r="C46" s="572"/>
      <c r="D46" s="244"/>
      <c r="E46" s="246"/>
      <c r="F46" s="244"/>
      <c r="G46" s="246"/>
      <c r="H46" s="244"/>
      <c r="I46" s="246"/>
      <c r="J46" s="244"/>
      <c r="K46" s="246"/>
      <c r="L46" s="244"/>
      <c r="M46" s="246"/>
    </row>
    <row r="47" spans="1:13" s="186" customFormat="1" ht="19.5">
      <c r="A47" s="595" t="s">
        <v>1523</v>
      </c>
      <c r="B47" s="595"/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</row>
  </sheetData>
  <sheetProtection/>
  <mergeCells count="45">
    <mergeCell ref="H7:I7"/>
    <mergeCell ref="H8:H9"/>
    <mergeCell ref="H17:I17"/>
    <mergeCell ref="H18:H19"/>
    <mergeCell ref="H39:I39"/>
    <mergeCell ref="H40:H41"/>
    <mergeCell ref="B7:C7"/>
    <mergeCell ref="D7:E7"/>
    <mergeCell ref="F7:G7"/>
    <mergeCell ref="J7:K7"/>
    <mergeCell ref="L7:M7"/>
    <mergeCell ref="B8:B9"/>
    <mergeCell ref="D8:D9"/>
    <mergeCell ref="F8:F9"/>
    <mergeCell ref="J8:J9"/>
    <mergeCell ref="L8:L9"/>
    <mergeCell ref="A2:M2"/>
    <mergeCell ref="A3:M3"/>
    <mergeCell ref="A4:M4"/>
    <mergeCell ref="A5:M5"/>
    <mergeCell ref="A7:A9"/>
    <mergeCell ref="A17:A19"/>
    <mergeCell ref="B17:C17"/>
    <mergeCell ref="D17:E17"/>
    <mergeCell ref="F17:G17"/>
    <mergeCell ref="J17:K17"/>
    <mergeCell ref="F40:F41"/>
    <mergeCell ref="J40:J41"/>
    <mergeCell ref="L17:M17"/>
    <mergeCell ref="B18:B19"/>
    <mergeCell ref="D18:D19"/>
    <mergeCell ref="F18:F19"/>
    <mergeCell ref="J18:J19"/>
    <mergeCell ref="L18:L19"/>
    <mergeCell ref="L40:L41"/>
    <mergeCell ref="A47:M47"/>
    <mergeCell ref="A34:M34"/>
    <mergeCell ref="A39:A41"/>
    <mergeCell ref="B39:C39"/>
    <mergeCell ref="D39:E39"/>
    <mergeCell ref="F39:G39"/>
    <mergeCell ref="J39:K39"/>
    <mergeCell ref="L39:M39"/>
    <mergeCell ref="B40:B41"/>
    <mergeCell ref="D40:D41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2:L44"/>
  <sheetViews>
    <sheetView view="pageBreakPreview" zoomScaleSheetLayoutView="100" zoomScalePageLayoutView="0" workbookViewId="0" topLeftCell="A13">
      <selection activeCell="A11" sqref="A11:IV14"/>
    </sheetView>
  </sheetViews>
  <sheetFormatPr defaultColWidth="9.140625" defaultRowHeight="15"/>
  <cols>
    <col min="1" max="1" width="3.8515625" style="3" customWidth="1"/>
    <col min="2" max="2" width="8.28125" style="3" customWidth="1"/>
    <col min="3" max="3" width="9.57421875" style="3" customWidth="1"/>
    <col min="4" max="4" width="11.00390625" style="3" customWidth="1"/>
    <col min="5" max="5" width="22.421875" style="3" customWidth="1"/>
    <col min="6" max="6" width="8.28125" style="3" customWidth="1"/>
    <col min="7" max="7" width="9.57421875" style="3" customWidth="1"/>
    <col min="8" max="8" width="9.7109375" style="3" customWidth="1"/>
    <col min="9" max="9" width="9.140625" style="509" customWidth="1"/>
    <col min="10" max="10" width="9.140625" style="3" customWidth="1"/>
    <col min="11" max="11" width="12.421875" style="3" customWidth="1"/>
    <col min="12" max="15" width="0" style="3" hidden="1" customWidth="1"/>
    <col min="16" max="16384" width="9.00390625" style="3" customWidth="1"/>
  </cols>
  <sheetData>
    <row r="2" spans="1:11" ht="18.75">
      <c r="A2" s="22"/>
      <c r="B2" s="22"/>
      <c r="C2" s="22"/>
      <c r="D2" s="22"/>
      <c r="E2" s="22"/>
      <c r="F2" s="22"/>
      <c r="G2" s="22"/>
      <c r="H2" s="22"/>
      <c r="I2" s="520"/>
      <c r="J2" s="22"/>
      <c r="K2" s="419" t="s">
        <v>1631</v>
      </c>
    </row>
    <row r="3" spans="1:11" ht="21">
      <c r="A3" s="329"/>
      <c r="B3" s="329"/>
      <c r="C3" s="329"/>
      <c r="D3" s="329"/>
      <c r="E3" s="22"/>
      <c r="F3" s="22"/>
      <c r="G3" s="22"/>
      <c r="H3" s="22"/>
      <c r="I3" s="520"/>
      <c r="J3" s="22"/>
      <c r="K3" s="62"/>
    </row>
    <row r="4" spans="1:11" ht="18.75">
      <c r="A4" s="647" t="s">
        <v>784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1630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ht="18.75">
      <c r="A6" s="647" t="s">
        <v>362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</row>
    <row r="7" spans="1:11" ht="18.75">
      <c r="A7" s="332"/>
      <c r="B7" s="433"/>
      <c r="C7" s="433"/>
      <c r="D7" s="433"/>
      <c r="E7" s="332"/>
      <c r="F7" s="332"/>
      <c r="G7" s="332"/>
      <c r="H7" s="332"/>
      <c r="I7" s="561"/>
      <c r="J7" s="332"/>
      <c r="K7" s="332"/>
    </row>
    <row r="8" spans="1:11" s="22" customFormat="1" ht="18.75">
      <c r="A8" s="638" t="s">
        <v>0</v>
      </c>
      <c r="B8" s="638" t="s">
        <v>1206</v>
      </c>
      <c r="C8" s="638" t="s">
        <v>1250</v>
      </c>
      <c r="D8" s="638" t="s">
        <v>1253</v>
      </c>
      <c r="E8" s="651" t="s">
        <v>1627</v>
      </c>
      <c r="F8" s="641" t="s">
        <v>4</v>
      </c>
      <c r="G8" s="642"/>
      <c r="H8" s="642"/>
      <c r="I8" s="642"/>
      <c r="J8" s="643"/>
      <c r="K8" s="644" t="s">
        <v>728</v>
      </c>
    </row>
    <row r="9" spans="1:11" s="22" customFormat="1" ht="18.75">
      <c r="A9" s="639"/>
      <c r="B9" s="672"/>
      <c r="C9" s="672"/>
      <c r="D9" s="672"/>
      <c r="E9" s="652"/>
      <c r="F9" s="77">
        <v>2561</v>
      </c>
      <c r="G9" s="74">
        <v>2562</v>
      </c>
      <c r="H9" s="74">
        <v>2563</v>
      </c>
      <c r="I9" s="530">
        <v>2564</v>
      </c>
      <c r="J9" s="78">
        <v>2565</v>
      </c>
      <c r="K9" s="645"/>
    </row>
    <row r="10" spans="1:11" s="22" customFormat="1" ht="18.75">
      <c r="A10" s="640"/>
      <c r="B10" s="673"/>
      <c r="C10" s="673"/>
      <c r="D10" s="673"/>
      <c r="E10" s="653"/>
      <c r="F10" s="81" t="s">
        <v>8</v>
      </c>
      <c r="G10" s="82" t="s">
        <v>8</v>
      </c>
      <c r="H10" s="82" t="s">
        <v>8</v>
      </c>
      <c r="I10" s="535" t="s">
        <v>8</v>
      </c>
      <c r="J10" s="83" t="s">
        <v>8</v>
      </c>
      <c r="K10" s="646"/>
    </row>
    <row r="11" spans="1:12" s="509" customFormat="1" ht="18.75">
      <c r="A11" s="511">
        <v>1</v>
      </c>
      <c r="B11" s="511" t="s">
        <v>1632</v>
      </c>
      <c r="C11" s="511" t="s">
        <v>1252</v>
      </c>
      <c r="D11" s="511" t="s">
        <v>1252</v>
      </c>
      <c r="E11" s="524" t="s">
        <v>1624</v>
      </c>
      <c r="F11" s="538"/>
      <c r="G11" s="89">
        <v>50000</v>
      </c>
      <c r="H11" s="89">
        <v>50000</v>
      </c>
      <c r="I11" s="89">
        <v>50000</v>
      </c>
      <c r="J11" s="89">
        <v>50000</v>
      </c>
      <c r="K11" s="511" t="s">
        <v>1633</v>
      </c>
      <c r="L11" s="520"/>
    </row>
    <row r="12" spans="1:12" s="509" customFormat="1" ht="18.75">
      <c r="A12" s="515"/>
      <c r="B12" s="515"/>
      <c r="C12" s="515"/>
      <c r="D12" s="515" t="s">
        <v>1625</v>
      </c>
      <c r="E12" s="516" t="s">
        <v>1626</v>
      </c>
      <c r="F12" s="51"/>
      <c r="G12" s="51"/>
      <c r="H12" s="51"/>
      <c r="I12" s="51"/>
      <c r="J12" s="515"/>
      <c r="K12" s="514"/>
      <c r="L12" s="520"/>
    </row>
    <row r="13" spans="1:12" s="509" customFormat="1" ht="18.75">
      <c r="A13" s="511">
        <v>2</v>
      </c>
      <c r="B13" s="511" t="s">
        <v>1632</v>
      </c>
      <c r="C13" s="511" t="s">
        <v>1252</v>
      </c>
      <c r="D13" s="511" t="s">
        <v>1252</v>
      </c>
      <c r="E13" s="524" t="s">
        <v>1634</v>
      </c>
      <c r="F13" s="538"/>
      <c r="G13" s="89">
        <v>5000</v>
      </c>
      <c r="H13" s="89">
        <v>5000</v>
      </c>
      <c r="I13" s="89">
        <v>5000</v>
      </c>
      <c r="J13" s="89">
        <v>5000</v>
      </c>
      <c r="K13" s="511" t="s">
        <v>1633</v>
      </c>
      <c r="L13" s="520"/>
    </row>
    <row r="14" spans="1:12" s="509" customFormat="1" ht="18.75">
      <c r="A14" s="515"/>
      <c r="B14" s="515"/>
      <c r="C14" s="515"/>
      <c r="D14" s="515" t="s">
        <v>1625</v>
      </c>
      <c r="E14" s="516" t="s">
        <v>1635</v>
      </c>
      <c r="F14" s="51"/>
      <c r="G14" s="51"/>
      <c r="H14" s="51"/>
      <c r="I14" s="51"/>
      <c r="J14" s="515"/>
      <c r="K14" s="566"/>
      <c r="L14" s="520"/>
    </row>
    <row r="15" spans="1:12" s="509" customFormat="1" ht="18.75">
      <c r="A15" s="513"/>
      <c r="B15" s="513"/>
      <c r="C15" s="513"/>
      <c r="D15" s="513"/>
      <c r="E15" s="520"/>
      <c r="F15" s="94"/>
      <c r="G15" s="94"/>
      <c r="H15" s="94"/>
      <c r="I15" s="94"/>
      <c r="J15" s="94"/>
      <c r="K15" s="513"/>
      <c r="L15" s="520"/>
    </row>
    <row r="16" spans="1:12" s="509" customFormat="1" ht="18.75">
      <c r="A16" s="513"/>
      <c r="B16" s="513"/>
      <c r="C16" s="513"/>
      <c r="D16" s="513"/>
      <c r="E16" s="520"/>
      <c r="F16" s="94"/>
      <c r="G16" s="94"/>
      <c r="H16" s="94"/>
      <c r="I16" s="94"/>
      <c r="J16" s="94"/>
      <c r="K16" s="513"/>
      <c r="L16" s="520"/>
    </row>
    <row r="17" spans="1:12" s="509" customFormat="1" ht="18.75">
      <c r="A17" s="513"/>
      <c r="B17" s="513"/>
      <c r="C17" s="513"/>
      <c r="D17" s="513"/>
      <c r="E17" s="520"/>
      <c r="F17" s="94"/>
      <c r="G17" s="94"/>
      <c r="H17" s="94"/>
      <c r="I17" s="94"/>
      <c r="J17" s="94"/>
      <c r="K17" s="513"/>
      <c r="L17" s="520"/>
    </row>
    <row r="18" spans="1:12" s="509" customFormat="1" ht="18.75">
      <c r="A18" s="513"/>
      <c r="B18" s="513"/>
      <c r="C18" s="513"/>
      <c r="D18" s="513"/>
      <c r="E18" s="520"/>
      <c r="F18" s="94"/>
      <c r="G18" s="94"/>
      <c r="H18" s="94"/>
      <c r="I18" s="94"/>
      <c r="J18" s="94"/>
      <c r="K18" s="513"/>
      <c r="L18" s="520"/>
    </row>
    <row r="19" spans="1:12" s="509" customFormat="1" ht="18.75">
      <c r="A19" s="513"/>
      <c r="B19" s="513"/>
      <c r="C19" s="513"/>
      <c r="D19" s="513"/>
      <c r="E19" s="520"/>
      <c r="F19" s="94"/>
      <c r="G19" s="94"/>
      <c r="H19" s="94"/>
      <c r="I19" s="94"/>
      <c r="J19" s="94"/>
      <c r="K19" s="513"/>
      <c r="L19" s="520"/>
    </row>
    <row r="20" spans="1:12" s="509" customFormat="1" ht="18.75">
      <c r="A20" s="513"/>
      <c r="B20" s="513"/>
      <c r="C20" s="513"/>
      <c r="D20" s="513"/>
      <c r="E20" s="520"/>
      <c r="F20" s="94"/>
      <c r="G20" s="94"/>
      <c r="H20" s="94"/>
      <c r="I20" s="94"/>
      <c r="J20" s="94"/>
      <c r="K20" s="513"/>
      <c r="L20" s="520"/>
    </row>
    <row r="21" spans="1:12" s="509" customFormat="1" ht="18.75">
      <c r="A21" s="513"/>
      <c r="B21" s="513"/>
      <c r="C21" s="513"/>
      <c r="D21" s="513"/>
      <c r="E21" s="520"/>
      <c r="F21" s="94"/>
      <c r="G21" s="94"/>
      <c r="H21" s="94"/>
      <c r="I21" s="94"/>
      <c r="J21" s="94"/>
      <c r="K21" s="513"/>
      <c r="L21" s="520"/>
    </row>
    <row r="22" spans="1:12" s="509" customFormat="1" ht="18.75">
      <c r="A22" s="513"/>
      <c r="B22" s="513"/>
      <c r="C22" s="513"/>
      <c r="D22" s="513"/>
      <c r="E22" s="520"/>
      <c r="F22" s="94"/>
      <c r="G22" s="94"/>
      <c r="H22" s="94"/>
      <c r="I22" s="94"/>
      <c r="J22" s="94"/>
      <c r="K22" s="513"/>
      <c r="L22" s="520"/>
    </row>
    <row r="23" spans="1:12" s="509" customFormat="1" ht="18.75">
      <c r="A23" s="513"/>
      <c r="B23" s="513"/>
      <c r="C23" s="513"/>
      <c r="D23" s="513"/>
      <c r="E23" s="520"/>
      <c r="F23" s="94"/>
      <c r="G23" s="94"/>
      <c r="H23" s="94"/>
      <c r="I23" s="94"/>
      <c r="J23" s="94"/>
      <c r="K23" s="513"/>
      <c r="L23" s="520"/>
    </row>
    <row r="24" spans="1:12" s="509" customFormat="1" ht="18.75">
      <c r="A24" s="513"/>
      <c r="B24" s="513"/>
      <c r="C24" s="513"/>
      <c r="D24" s="513"/>
      <c r="E24" s="520"/>
      <c r="F24" s="94"/>
      <c r="G24" s="94"/>
      <c r="H24" s="94"/>
      <c r="I24" s="94"/>
      <c r="J24" s="94"/>
      <c r="K24" s="513"/>
      <c r="L24" s="520"/>
    </row>
    <row r="25" spans="1:11" s="509" customFormat="1" ht="18.75">
      <c r="A25" s="595" t="s">
        <v>1545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</row>
    <row r="26" spans="1:12" s="509" customFormat="1" ht="18.75">
      <c r="A26" s="513"/>
      <c r="B26" s="513"/>
      <c r="C26" s="513"/>
      <c r="D26" s="513"/>
      <c r="E26" s="520"/>
      <c r="F26" s="94"/>
      <c r="G26" s="94"/>
      <c r="H26" s="94"/>
      <c r="I26" s="94"/>
      <c r="J26" s="94"/>
      <c r="K26" s="513"/>
      <c r="L26" s="520"/>
    </row>
    <row r="27" spans="1:12" s="509" customFormat="1" ht="18.75">
      <c r="A27" s="513"/>
      <c r="B27" s="513"/>
      <c r="C27" s="513"/>
      <c r="D27" s="513"/>
      <c r="E27" s="520"/>
      <c r="F27" s="94"/>
      <c r="G27" s="94"/>
      <c r="H27" s="94"/>
      <c r="I27" s="94"/>
      <c r="J27" s="94"/>
      <c r="K27" s="513"/>
      <c r="L27" s="520"/>
    </row>
    <row r="28" spans="1:12" s="509" customFormat="1" ht="18.75">
      <c r="A28" s="513"/>
      <c r="B28" s="513"/>
      <c r="C28" s="513"/>
      <c r="D28" s="513"/>
      <c r="E28" s="520"/>
      <c r="F28" s="94"/>
      <c r="G28" s="504">
        <f>SUM(G11:G27)</f>
        <v>55000</v>
      </c>
      <c r="H28" s="94"/>
      <c r="I28" s="94"/>
      <c r="J28" s="94"/>
      <c r="K28" s="513"/>
      <c r="L28" s="520"/>
    </row>
    <row r="29" spans="1:11" s="509" customFormat="1" ht="18.75">
      <c r="A29" s="595"/>
      <c r="B29" s="595"/>
      <c r="C29" s="595"/>
      <c r="D29" s="595"/>
      <c r="E29" s="595"/>
      <c r="F29" s="595"/>
      <c r="G29" s="595"/>
      <c r="H29" s="595"/>
      <c r="I29" s="595"/>
      <c r="J29" s="595"/>
      <c r="K29" s="595"/>
    </row>
    <row r="30" spans="1:12" ht="18.75">
      <c r="A30" s="337"/>
      <c r="B30" s="377"/>
      <c r="C30" s="377"/>
      <c r="D30" s="377"/>
      <c r="E30" s="22"/>
      <c r="F30" s="53"/>
      <c r="G30" s="53"/>
      <c r="H30" s="53"/>
      <c r="I30" s="53"/>
      <c r="J30" s="53"/>
      <c r="K30" s="337"/>
      <c r="L30" s="22"/>
    </row>
    <row r="31" spans="1:12" s="509" customFormat="1" ht="18.75">
      <c r="A31" s="513"/>
      <c r="B31" s="513"/>
      <c r="C31" s="513"/>
      <c r="D31" s="513"/>
      <c r="E31" s="520"/>
      <c r="F31" s="53"/>
      <c r="G31" s="53"/>
      <c r="H31" s="53"/>
      <c r="I31" s="53"/>
      <c r="J31" s="53"/>
      <c r="K31" s="513"/>
      <c r="L31" s="520"/>
    </row>
    <row r="32" spans="1:12" s="509" customFormat="1" ht="18.75">
      <c r="A32" s="513"/>
      <c r="B32" s="513"/>
      <c r="C32" s="513"/>
      <c r="D32" s="513"/>
      <c r="E32" s="520"/>
      <c r="F32" s="53"/>
      <c r="G32" s="53"/>
      <c r="H32" s="53"/>
      <c r="I32" s="53"/>
      <c r="J32" s="53"/>
      <c r="K32" s="513"/>
      <c r="L32" s="520"/>
    </row>
    <row r="33" spans="1:12" s="509" customFormat="1" ht="18.75">
      <c r="A33" s="513"/>
      <c r="B33" s="513"/>
      <c r="C33" s="513"/>
      <c r="D33" s="513"/>
      <c r="E33" s="520"/>
      <c r="F33" s="53"/>
      <c r="G33" s="53"/>
      <c r="H33" s="53"/>
      <c r="I33" s="53"/>
      <c r="J33" s="53"/>
      <c r="K33" s="513"/>
      <c r="L33" s="520"/>
    </row>
    <row r="34" spans="1:12" s="509" customFormat="1" ht="18.75">
      <c r="A34" s="513"/>
      <c r="B34" s="513"/>
      <c r="C34" s="513"/>
      <c r="D34" s="513"/>
      <c r="E34" s="520"/>
      <c r="F34" s="53"/>
      <c r="G34" s="53"/>
      <c r="H34" s="53"/>
      <c r="I34" s="53"/>
      <c r="J34" s="53"/>
      <c r="K34" s="513"/>
      <c r="L34" s="520"/>
    </row>
    <row r="35" spans="1:12" s="509" customFormat="1" ht="18.75">
      <c r="A35" s="513"/>
      <c r="B35" s="513"/>
      <c r="C35" s="513"/>
      <c r="D35" s="513"/>
      <c r="E35" s="520"/>
      <c r="F35" s="53"/>
      <c r="G35" s="53"/>
      <c r="H35" s="53"/>
      <c r="I35" s="53"/>
      <c r="J35" s="53"/>
      <c r="K35" s="513"/>
      <c r="L35" s="520"/>
    </row>
    <row r="36" spans="1:12" ht="18.75">
      <c r="A36" s="337"/>
      <c r="B36" s="377"/>
      <c r="C36" s="377"/>
      <c r="D36" s="377"/>
      <c r="E36" s="22"/>
      <c r="F36" s="53"/>
      <c r="G36" s="53"/>
      <c r="H36" s="53"/>
      <c r="I36" s="53"/>
      <c r="J36" s="53"/>
      <c r="K36" s="337"/>
      <c r="L36" s="22"/>
    </row>
    <row r="37" spans="1:12" ht="18.75">
      <c r="A37" s="337"/>
      <c r="B37" s="377"/>
      <c r="C37" s="377"/>
      <c r="D37" s="377"/>
      <c r="E37" s="22"/>
      <c r="F37" s="53"/>
      <c r="G37" s="53"/>
      <c r="H37" s="53"/>
      <c r="I37" s="53"/>
      <c r="J37" s="53"/>
      <c r="K37" s="337"/>
      <c r="L37" s="22"/>
    </row>
    <row r="38" spans="1:12" ht="18.75">
      <c r="A38" s="337"/>
      <c r="B38" s="377"/>
      <c r="C38" s="377"/>
      <c r="D38" s="377"/>
      <c r="E38" s="22"/>
      <c r="F38" s="53"/>
      <c r="G38" s="53"/>
      <c r="H38" s="53"/>
      <c r="I38" s="53"/>
      <c r="J38" s="53"/>
      <c r="K38" s="337"/>
      <c r="L38" s="22"/>
    </row>
    <row r="39" spans="1:12" ht="18.75">
      <c r="A39" s="377"/>
      <c r="B39" s="377"/>
      <c r="C39" s="377"/>
      <c r="D39" s="377"/>
      <c r="E39" s="22"/>
      <c r="F39" s="53"/>
      <c r="G39" s="53"/>
      <c r="H39" s="53"/>
      <c r="I39" s="53"/>
      <c r="J39" s="53"/>
      <c r="K39" s="377"/>
      <c r="L39" s="22"/>
    </row>
    <row r="40" spans="1:12" ht="18.75">
      <c r="A40" s="377"/>
      <c r="B40" s="377"/>
      <c r="C40" s="377"/>
      <c r="D40" s="377"/>
      <c r="E40" s="22"/>
      <c r="F40" s="53"/>
      <c r="G40" s="53"/>
      <c r="H40" s="53"/>
      <c r="I40" s="53"/>
      <c r="J40" s="53"/>
      <c r="K40" s="377"/>
      <c r="L40" s="22"/>
    </row>
    <row r="41" spans="1:12" ht="18.75">
      <c r="A41" s="377"/>
      <c r="B41" s="377"/>
      <c r="C41" s="377"/>
      <c r="D41" s="377"/>
      <c r="E41" s="22"/>
      <c r="F41" s="53"/>
      <c r="G41" s="53"/>
      <c r="H41" s="53"/>
      <c r="I41" s="53"/>
      <c r="J41" s="53"/>
      <c r="K41" s="377"/>
      <c r="L41" s="22"/>
    </row>
    <row r="42" spans="1:12" ht="18.75">
      <c r="A42" s="377"/>
      <c r="B42" s="377"/>
      <c r="C42" s="377"/>
      <c r="D42" s="377"/>
      <c r="E42" s="22"/>
      <c r="F42" s="53"/>
      <c r="G42" s="53"/>
      <c r="H42" s="53"/>
      <c r="I42" s="53"/>
      <c r="J42" s="53"/>
      <c r="K42" s="377"/>
      <c r="L42" s="22"/>
    </row>
    <row r="43" spans="1:12" ht="18.75">
      <c r="A43" s="377"/>
      <c r="B43" s="377"/>
      <c r="C43" s="377"/>
      <c r="D43" s="377"/>
      <c r="E43" s="22"/>
      <c r="F43" s="53"/>
      <c r="G43" s="53"/>
      <c r="H43" s="53"/>
      <c r="I43" s="53"/>
      <c r="J43" s="53"/>
      <c r="K43" s="377"/>
      <c r="L43" s="22"/>
    </row>
    <row r="44" spans="1:11" s="22" customFormat="1" ht="18.75">
      <c r="A44" s="337"/>
      <c r="B44" s="377"/>
      <c r="C44" s="377"/>
      <c r="D44" s="377"/>
      <c r="F44" s="179"/>
      <c r="G44" s="179"/>
      <c r="H44" s="179"/>
      <c r="I44" s="539"/>
      <c r="J44" s="179"/>
      <c r="K44" s="337"/>
    </row>
  </sheetData>
  <sheetProtection/>
  <mergeCells count="12">
    <mergeCell ref="A8:A10"/>
    <mergeCell ref="E8:E10"/>
    <mergeCell ref="B8:B10"/>
    <mergeCell ref="C8:C10"/>
    <mergeCell ref="A29:K29"/>
    <mergeCell ref="A25:K25"/>
    <mergeCell ref="A4:K4"/>
    <mergeCell ref="A5:K5"/>
    <mergeCell ref="A6:K6"/>
    <mergeCell ref="D8:D10"/>
    <mergeCell ref="F8:J8"/>
    <mergeCell ref="K8:K10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L31"/>
  <sheetViews>
    <sheetView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3.8515625" style="3" customWidth="1"/>
    <col min="2" max="2" width="9.00390625" style="3" customWidth="1"/>
    <col min="3" max="3" width="8.7109375" style="3" customWidth="1"/>
    <col min="4" max="4" width="15.28125" style="3" customWidth="1"/>
    <col min="5" max="5" width="25.8515625" style="3" customWidth="1"/>
    <col min="6" max="6" width="9.7109375" style="3" customWidth="1"/>
    <col min="7" max="7" width="9.57421875" style="3" customWidth="1"/>
    <col min="8" max="8" width="9.7109375" style="3" customWidth="1"/>
    <col min="9" max="9" width="9.8515625" style="509" customWidth="1"/>
    <col min="10" max="10" width="9.8515625" style="3" customWidth="1"/>
    <col min="11" max="11" width="12.57421875" style="3" customWidth="1"/>
    <col min="12" max="15" width="0" style="3" hidden="1" customWidth="1"/>
    <col min="16" max="16384" width="9.00390625" style="3" customWidth="1"/>
  </cols>
  <sheetData>
    <row r="1" spans="1:11" ht="18.75">
      <c r="A1" s="438"/>
      <c r="B1" s="438"/>
      <c r="C1" s="438"/>
      <c r="D1" s="438"/>
      <c r="E1" s="438"/>
      <c r="F1" s="438"/>
      <c r="G1" s="438"/>
      <c r="H1" s="438"/>
      <c r="I1" s="560"/>
      <c r="J1" s="438"/>
      <c r="K1" s="438"/>
    </row>
    <row r="2" spans="1:11" ht="18.75">
      <c r="A2" s="435"/>
      <c r="B2" s="435"/>
      <c r="C2" s="435"/>
      <c r="D2" s="435"/>
      <c r="E2" s="435"/>
      <c r="F2" s="435"/>
      <c r="G2" s="435"/>
      <c r="H2" s="435"/>
      <c r="I2" s="560"/>
      <c r="J2" s="435"/>
      <c r="K2" s="419" t="s">
        <v>1631</v>
      </c>
    </row>
    <row r="3" spans="1:11" ht="18.75">
      <c r="A3" s="647" t="s">
        <v>784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1630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ht="18.75">
      <c r="A6" s="22"/>
      <c r="B6" s="22"/>
      <c r="C6" s="22"/>
      <c r="D6" s="22"/>
      <c r="E6" s="22"/>
      <c r="F6" s="22"/>
      <c r="G6" s="22"/>
      <c r="H6" s="22"/>
      <c r="I6" s="520"/>
      <c r="J6" s="22"/>
      <c r="K6" s="435"/>
    </row>
    <row r="7" spans="1:11" s="22" customFormat="1" ht="18.75">
      <c r="A7" s="638" t="s">
        <v>0</v>
      </c>
      <c r="B7" s="638" t="s">
        <v>1206</v>
      </c>
      <c r="C7" s="638" t="s">
        <v>1250</v>
      </c>
      <c r="D7" s="638" t="s">
        <v>1253</v>
      </c>
      <c r="E7" s="651" t="s">
        <v>1627</v>
      </c>
      <c r="F7" s="641" t="s">
        <v>4</v>
      </c>
      <c r="G7" s="642"/>
      <c r="H7" s="642"/>
      <c r="I7" s="642"/>
      <c r="J7" s="643"/>
      <c r="K7" s="644" t="s">
        <v>728</v>
      </c>
    </row>
    <row r="8" spans="1:11" s="22" customFormat="1" ht="18.75">
      <c r="A8" s="639"/>
      <c r="B8" s="672"/>
      <c r="C8" s="672"/>
      <c r="D8" s="672"/>
      <c r="E8" s="652"/>
      <c r="F8" s="77">
        <v>2561</v>
      </c>
      <c r="G8" s="74">
        <v>2562</v>
      </c>
      <c r="H8" s="74">
        <v>2563</v>
      </c>
      <c r="I8" s="530">
        <v>2564</v>
      </c>
      <c r="J8" s="78">
        <v>2565</v>
      </c>
      <c r="K8" s="645"/>
    </row>
    <row r="9" spans="1:11" s="22" customFormat="1" ht="18.75">
      <c r="A9" s="640"/>
      <c r="B9" s="673"/>
      <c r="C9" s="673"/>
      <c r="D9" s="673"/>
      <c r="E9" s="653"/>
      <c r="F9" s="81" t="s">
        <v>8</v>
      </c>
      <c r="G9" s="82" t="s">
        <v>8</v>
      </c>
      <c r="H9" s="82" t="s">
        <v>8</v>
      </c>
      <c r="I9" s="535" t="s">
        <v>8</v>
      </c>
      <c r="J9" s="83" t="s">
        <v>8</v>
      </c>
      <c r="K9" s="646"/>
    </row>
    <row r="10" spans="1:12" s="509" customFormat="1" ht="18.75">
      <c r="A10" s="511">
        <v>1</v>
      </c>
      <c r="B10" s="511" t="s">
        <v>1525</v>
      </c>
      <c r="C10" s="511" t="s">
        <v>1252</v>
      </c>
      <c r="D10" s="28" t="s">
        <v>1252</v>
      </c>
      <c r="E10" s="517" t="s">
        <v>1628</v>
      </c>
      <c r="F10" s="518"/>
      <c r="G10" s="518">
        <v>130000</v>
      </c>
      <c r="H10" s="518">
        <v>130000</v>
      </c>
      <c r="I10" s="518">
        <v>130000</v>
      </c>
      <c r="J10" s="518">
        <v>130000</v>
      </c>
      <c r="K10" s="511" t="s">
        <v>450</v>
      </c>
      <c r="L10" s="520"/>
    </row>
    <row r="11" spans="1:12" s="509" customFormat="1" ht="18.75">
      <c r="A11" s="515"/>
      <c r="B11" s="515"/>
      <c r="C11" s="515"/>
      <c r="D11" s="431" t="s">
        <v>1254</v>
      </c>
      <c r="E11" s="514" t="s">
        <v>1629</v>
      </c>
      <c r="F11" s="51"/>
      <c r="G11" s="51"/>
      <c r="H11" s="51"/>
      <c r="I11" s="51"/>
      <c r="J11" s="51"/>
      <c r="K11" s="515"/>
      <c r="L11" s="520"/>
    </row>
    <row r="12" spans="1:12" ht="18.75">
      <c r="A12" s="377"/>
      <c r="B12" s="377"/>
      <c r="C12" s="377"/>
      <c r="D12" s="377"/>
      <c r="E12" s="22"/>
      <c r="F12" s="94"/>
      <c r="G12" s="94"/>
      <c r="H12" s="94"/>
      <c r="I12" s="94"/>
      <c r="J12" s="94"/>
      <c r="K12" s="377"/>
      <c r="L12" s="22"/>
    </row>
    <row r="13" spans="1:12" ht="18.75">
      <c r="A13" s="377"/>
      <c r="B13" s="377"/>
      <c r="C13" s="377"/>
      <c r="D13" s="377"/>
      <c r="E13" s="22"/>
      <c r="F13" s="94"/>
      <c r="G13" s="94"/>
      <c r="H13" s="94"/>
      <c r="I13" s="94"/>
      <c r="J13" s="94"/>
      <c r="K13" s="377"/>
      <c r="L13" s="22"/>
    </row>
    <row r="14" spans="1:12" s="509" customFormat="1" ht="18.75">
      <c r="A14" s="513"/>
      <c r="B14" s="513"/>
      <c r="C14" s="513"/>
      <c r="D14" s="513"/>
      <c r="E14" s="520"/>
      <c r="F14" s="94"/>
      <c r="G14" s="94"/>
      <c r="H14" s="94"/>
      <c r="I14" s="94"/>
      <c r="J14" s="94"/>
      <c r="K14" s="513"/>
      <c r="L14" s="520"/>
    </row>
    <row r="15" spans="1:12" s="509" customFormat="1" ht="18.75">
      <c r="A15" s="513"/>
      <c r="B15" s="513"/>
      <c r="C15" s="513"/>
      <c r="D15" s="513"/>
      <c r="E15" s="520"/>
      <c r="F15" s="94"/>
      <c r="G15" s="94"/>
      <c r="H15" s="94"/>
      <c r="I15" s="94"/>
      <c r="J15" s="94"/>
      <c r="K15" s="513"/>
      <c r="L15" s="520"/>
    </row>
    <row r="16" spans="1:12" s="509" customFormat="1" ht="18.75">
      <c r="A16" s="513"/>
      <c r="B16" s="513"/>
      <c r="C16" s="513"/>
      <c r="D16" s="513"/>
      <c r="E16" s="520"/>
      <c r="F16" s="94"/>
      <c r="G16" s="94"/>
      <c r="H16" s="94"/>
      <c r="I16" s="94"/>
      <c r="J16" s="94"/>
      <c r="K16" s="513"/>
      <c r="L16" s="520"/>
    </row>
    <row r="17" spans="1:12" s="509" customFormat="1" ht="18.75">
      <c r="A17" s="513"/>
      <c r="B17" s="513"/>
      <c r="C17" s="513"/>
      <c r="D17" s="513"/>
      <c r="E17" s="520"/>
      <c r="F17" s="94"/>
      <c r="G17" s="94"/>
      <c r="H17" s="94"/>
      <c r="I17" s="94"/>
      <c r="J17" s="94"/>
      <c r="K17" s="513"/>
      <c r="L17" s="520"/>
    </row>
    <row r="18" spans="1:12" s="509" customFormat="1" ht="18.75">
      <c r="A18" s="513"/>
      <c r="B18" s="513"/>
      <c r="C18" s="513"/>
      <c r="D18" s="513"/>
      <c r="E18" s="520"/>
      <c r="F18" s="94"/>
      <c r="G18" s="94"/>
      <c r="H18" s="94"/>
      <c r="I18" s="94"/>
      <c r="J18" s="94"/>
      <c r="K18" s="513"/>
      <c r="L18" s="520"/>
    </row>
    <row r="19" spans="1:12" s="509" customFormat="1" ht="18.75">
      <c r="A19" s="513"/>
      <c r="B19" s="513"/>
      <c r="C19" s="513"/>
      <c r="D19" s="513"/>
      <c r="E19" s="520"/>
      <c r="F19" s="94"/>
      <c r="G19" s="94"/>
      <c r="H19" s="94"/>
      <c r="I19" s="94"/>
      <c r="J19" s="94"/>
      <c r="K19" s="513"/>
      <c r="L19" s="520"/>
    </row>
    <row r="20" spans="1:12" s="509" customFormat="1" ht="18.75">
      <c r="A20" s="513"/>
      <c r="B20" s="513"/>
      <c r="C20" s="513"/>
      <c r="D20" s="513"/>
      <c r="E20" s="520"/>
      <c r="F20" s="94"/>
      <c r="G20" s="94"/>
      <c r="H20" s="94"/>
      <c r="I20" s="94"/>
      <c r="J20" s="94"/>
      <c r="K20" s="513"/>
      <c r="L20" s="520"/>
    </row>
    <row r="21" spans="1:12" ht="18.75">
      <c r="A21" s="377"/>
      <c r="B21" s="377"/>
      <c r="C21" s="377"/>
      <c r="D21" s="377"/>
      <c r="E21" s="22"/>
      <c r="F21" s="94"/>
      <c r="G21" s="94"/>
      <c r="H21" s="94"/>
      <c r="I21" s="94"/>
      <c r="J21" s="94"/>
      <c r="K21" s="377"/>
      <c r="L21" s="22"/>
    </row>
    <row r="22" spans="1:12" s="509" customFormat="1" ht="18.75">
      <c r="A22" s="513"/>
      <c r="B22" s="513"/>
      <c r="C22" s="513"/>
      <c r="D22" s="513"/>
      <c r="E22" s="520"/>
      <c r="F22" s="94"/>
      <c r="G22" s="94"/>
      <c r="H22" s="94"/>
      <c r="I22" s="94"/>
      <c r="J22" s="94"/>
      <c r="K22" s="513"/>
      <c r="L22" s="520"/>
    </row>
    <row r="23" spans="1:12" ht="18.75">
      <c r="A23" s="377"/>
      <c r="B23" s="377"/>
      <c r="C23" s="377"/>
      <c r="D23" s="377"/>
      <c r="E23" s="22"/>
      <c r="F23" s="94"/>
      <c r="G23" s="94"/>
      <c r="H23" s="94"/>
      <c r="I23" s="94"/>
      <c r="J23" s="94"/>
      <c r="K23" s="377"/>
      <c r="L23" s="22"/>
    </row>
    <row r="24" spans="1:12" ht="18.75">
      <c r="A24" s="377"/>
      <c r="B24" s="377"/>
      <c r="C24" s="377"/>
      <c r="D24" s="377"/>
      <c r="E24" s="22"/>
      <c r="F24" s="94"/>
      <c r="G24" s="94"/>
      <c r="H24" s="94"/>
      <c r="I24" s="94"/>
      <c r="J24" s="94"/>
      <c r="K24" s="377"/>
      <c r="L24" s="22"/>
    </row>
    <row r="25" spans="1:12" ht="18.75">
      <c r="A25" s="595" t="s">
        <v>1530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  <c r="L25" s="22"/>
    </row>
    <row r="26" spans="1:12" ht="18.75">
      <c r="A26" s="377"/>
      <c r="B26" s="377"/>
      <c r="C26" s="377"/>
      <c r="D26" s="377"/>
      <c r="E26" s="22"/>
      <c r="F26" s="94"/>
      <c r="G26" s="94"/>
      <c r="H26" s="94"/>
      <c r="I26" s="94"/>
      <c r="J26" s="94"/>
      <c r="K26" s="377"/>
      <c r="L26" s="22"/>
    </row>
    <row r="27" spans="1:12" ht="18.75">
      <c r="A27" s="377"/>
      <c r="B27" s="377"/>
      <c r="C27" s="377"/>
      <c r="D27" s="377"/>
      <c r="E27" s="22"/>
      <c r="F27" s="504">
        <f>SUM(F10:F10)</f>
        <v>0</v>
      </c>
      <c r="G27" s="94"/>
      <c r="H27" s="94"/>
      <c r="I27" s="94"/>
      <c r="J27" s="94"/>
      <c r="K27" s="377"/>
      <c r="L27" s="22"/>
    </row>
    <row r="28" spans="1:12" ht="18.75">
      <c r="A28" s="595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22"/>
    </row>
    <row r="29" spans="1:12" ht="18.75">
      <c r="A29" s="22"/>
      <c r="B29" s="22"/>
      <c r="C29" s="22"/>
      <c r="D29" s="22"/>
      <c r="E29" s="22"/>
      <c r="F29" s="21"/>
      <c r="G29" s="21"/>
      <c r="H29" s="21"/>
      <c r="I29" s="21"/>
      <c r="J29" s="21"/>
      <c r="K29" s="435"/>
      <c r="L29" s="22"/>
    </row>
    <row r="30" spans="1:12" ht="18.75">
      <c r="A30" s="22"/>
      <c r="B30" s="22"/>
      <c r="C30" s="22"/>
      <c r="D30" s="22"/>
      <c r="E30" s="22"/>
      <c r="F30" s="21"/>
      <c r="G30" s="21"/>
      <c r="H30" s="21"/>
      <c r="I30" s="21"/>
      <c r="J30" s="21"/>
      <c r="K30" s="435"/>
      <c r="L30" s="22"/>
    </row>
    <row r="31" spans="1:11" s="22" customFormat="1" ht="18.75">
      <c r="A31" s="377"/>
      <c r="B31" s="377"/>
      <c r="C31" s="377"/>
      <c r="D31" s="377"/>
      <c r="F31" s="179"/>
      <c r="G31" s="179"/>
      <c r="H31" s="179"/>
      <c r="I31" s="539"/>
      <c r="J31" s="179"/>
      <c r="K31" s="377"/>
    </row>
  </sheetData>
  <sheetProtection/>
  <mergeCells count="12">
    <mergeCell ref="A3:K3"/>
    <mergeCell ref="A7:A9"/>
    <mergeCell ref="E7:E9"/>
    <mergeCell ref="F7:J7"/>
    <mergeCell ref="B7:B9"/>
    <mergeCell ref="C7:C9"/>
    <mergeCell ref="D7:D9"/>
    <mergeCell ref="K7:K9"/>
    <mergeCell ref="A4:K4"/>
    <mergeCell ref="A5:K5"/>
    <mergeCell ref="A25:K25"/>
    <mergeCell ref="A28:K28"/>
  </mergeCells>
  <printOptions horizontalCentered="1"/>
  <pageMargins left="0.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L50"/>
  <sheetViews>
    <sheetView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3.8515625" style="3" customWidth="1"/>
    <col min="2" max="2" width="7.7109375" style="3" customWidth="1"/>
    <col min="3" max="3" width="9.57421875" style="3" customWidth="1"/>
    <col min="4" max="4" width="10.140625" style="3" customWidth="1"/>
    <col min="5" max="5" width="25.421875" style="3" customWidth="1"/>
    <col min="6" max="6" width="16.421875" style="3" customWidth="1"/>
    <col min="7" max="7" width="10.421875" style="3" customWidth="1"/>
    <col min="8" max="8" width="8.57421875" style="3" customWidth="1"/>
    <col min="9" max="10" width="8.7109375" style="3" customWidth="1"/>
    <col min="11" max="11" width="11.7109375" style="3" customWidth="1"/>
    <col min="12" max="15" width="0" style="3" hidden="1" customWidth="1"/>
    <col min="16" max="16384" width="9.00390625" style="3" customWidth="1"/>
  </cols>
  <sheetData>
    <row r="1" spans="1:11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419" t="s">
        <v>783</v>
      </c>
    </row>
    <row r="2" spans="1:11" ht="21">
      <c r="A2" s="329"/>
      <c r="B2" s="329"/>
      <c r="C2" s="329"/>
      <c r="D2" s="329"/>
      <c r="E2" s="22"/>
      <c r="F2" s="22"/>
      <c r="G2" s="22"/>
      <c r="H2" s="22"/>
      <c r="I2" s="22"/>
      <c r="J2" s="22"/>
      <c r="K2" s="62"/>
    </row>
    <row r="3" spans="1:11" ht="18.75">
      <c r="A3" s="647" t="s">
        <v>784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780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ht="18.75">
      <c r="A6" s="314"/>
      <c r="B6" s="433"/>
      <c r="C6" s="433"/>
      <c r="D6" s="433"/>
      <c r="E6" s="314"/>
      <c r="F6" s="314"/>
      <c r="G6" s="314"/>
      <c r="H6" s="314"/>
      <c r="I6" s="314"/>
      <c r="J6" s="314"/>
      <c r="K6" s="314"/>
    </row>
    <row r="7" spans="1:11" s="22" customFormat="1" ht="18.75">
      <c r="A7" s="638" t="s">
        <v>0</v>
      </c>
      <c r="B7" s="638" t="s">
        <v>1206</v>
      </c>
      <c r="C7" s="638" t="s">
        <v>1250</v>
      </c>
      <c r="D7" s="638" t="s">
        <v>1253</v>
      </c>
      <c r="E7" s="638" t="s">
        <v>2</v>
      </c>
      <c r="F7" s="74" t="s">
        <v>3</v>
      </c>
      <c r="G7" s="641" t="s">
        <v>4</v>
      </c>
      <c r="H7" s="642"/>
      <c r="I7" s="642"/>
      <c r="J7" s="643"/>
      <c r="K7" s="644" t="s">
        <v>728</v>
      </c>
    </row>
    <row r="8" spans="1:11" s="22" customFormat="1" ht="18.75">
      <c r="A8" s="639"/>
      <c r="B8" s="672"/>
      <c r="C8" s="672"/>
      <c r="D8" s="672"/>
      <c r="E8" s="639"/>
      <c r="F8" s="76" t="s">
        <v>6</v>
      </c>
      <c r="G8" s="77">
        <v>2561</v>
      </c>
      <c r="H8" s="74">
        <v>2562</v>
      </c>
      <c r="I8" s="74">
        <v>2563</v>
      </c>
      <c r="J8" s="78">
        <v>2564</v>
      </c>
      <c r="K8" s="645"/>
    </row>
    <row r="9" spans="1:11" s="22" customFormat="1" ht="18.75">
      <c r="A9" s="640"/>
      <c r="B9" s="673"/>
      <c r="C9" s="673"/>
      <c r="D9" s="673"/>
      <c r="E9" s="640"/>
      <c r="F9" s="80"/>
      <c r="G9" s="81" t="s">
        <v>8</v>
      </c>
      <c r="H9" s="82" t="s">
        <v>8</v>
      </c>
      <c r="I9" s="82" t="s">
        <v>8</v>
      </c>
      <c r="J9" s="83" t="s">
        <v>8</v>
      </c>
      <c r="K9" s="646"/>
    </row>
    <row r="10" spans="1:12" ht="18.75">
      <c r="A10" s="165">
        <v>1</v>
      </c>
      <c r="B10" s="165" t="s">
        <v>214</v>
      </c>
      <c r="C10" s="165" t="s">
        <v>1252</v>
      </c>
      <c r="D10" s="165" t="s">
        <v>1252</v>
      </c>
      <c r="E10" s="58" t="s">
        <v>500</v>
      </c>
      <c r="F10" s="58" t="s">
        <v>669</v>
      </c>
      <c r="G10" s="177">
        <v>120000</v>
      </c>
      <c r="H10" s="177">
        <v>120000</v>
      </c>
      <c r="I10" s="177">
        <v>120000</v>
      </c>
      <c r="J10" s="177">
        <v>120000</v>
      </c>
      <c r="K10" s="165" t="s">
        <v>14</v>
      </c>
      <c r="L10" s="22"/>
    </row>
    <row r="11" spans="1:12" ht="18.75">
      <c r="A11" s="12"/>
      <c r="B11" s="167"/>
      <c r="C11" s="167"/>
      <c r="D11" s="167" t="s">
        <v>1254</v>
      </c>
      <c r="E11" s="159"/>
      <c r="F11" s="159" t="s">
        <v>1288</v>
      </c>
      <c r="G11" s="159"/>
      <c r="H11" s="159"/>
      <c r="I11" s="159"/>
      <c r="J11" s="12"/>
      <c r="K11" s="12"/>
      <c r="L11" s="22"/>
    </row>
    <row r="12" spans="1:12" ht="18.75">
      <c r="A12" s="22"/>
      <c r="B12" s="377"/>
      <c r="C12" s="377"/>
      <c r="D12" s="377"/>
      <c r="E12" s="22"/>
      <c r="F12" s="22"/>
      <c r="G12" s="22"/>
      <c r="H12" s="22"/>
      <c r="I12" s="22"/>
      <c r="J12" s="22"/>
      <c r="K12" s="22"/>
      <c r="L12" s="22"/>
    </row>
    <row r="13" spans="1:12" ht="18.75">
      <c r="A13" s="22"/>
      <c r="B13" s="377"/>
      <c r="C13" s="377"/>
      <c r="D13" s="377"/>
      <c r="E13" s="22"/>
      <c r="F13" s="22"/>
      <c r="G13" s="22"/>
      <c r="H13" s="22"/>
      <c r="I13" s="22"/>
      <c r="J13" s="22"/>
      <c r="K13" s="22"/>
      <c r="L13" s="22"/>
    </row>
    <row r="14" spans="1:12" ht="18.75">
      <c r="A14" s="22"/>
      <c r="B14" s="377"/>
      <c r="C14" s="377"/>
      <c r="D14" s="377"/>
      <c r="E14" s="22"/>
      <c r="F14" s="22"/>
      <c r="G14" s="22"/>
      <c r="H14" s="22"/>
      <c r="I14" s="22"/>
      <c r="J14" s="22"/>
      <c r="K14" s="22"/>
      <c r="L14" s="22"/>
    </row>
    <row r="15" spans="1:12" ht="18.75">
      <c r="A15" s="22"/>
      <c r="B15" s="377"/>
      <c r="C15" s="377"/>
      <c r="D15" s="377"/>
      <c r="E15" s="22"/>
      <c r="F15" s="22"/>
      <c r="G15" s="22"/>
      <c r="H15" s="22"/>
      <c r="I15" s="22"/>
      <c r="J15" s="22"/>
      <c r="K15" s="22"/>
      <c r="L15" s="22"/>
    </row>
    <row r="16" spans="1:12" ht="18.75">
      <c r="A16" s="22"/>
      <c r="B16" s="377"/>
      <c r="C16" s="377"/>
      <c r="D16" s="377"/>
      <c r="E16" s="22"/>
      <c r="F16" s="22"/>
      <c r="G16" s="22"/>
      <c r="H16" s="22"/>
      <c r="I16" s="22"/>
      <c r="J16" s="22"/>
      <c r="K16" s="22"/>
      <c r="L16" s="22"/>
    </row>
    <row r="17" spans="1:12" ht="18.75">
      <c r="A17" s="22"/>
      <c r="B17" s="377"/>
      <c r="C17" s="377"/>
      <c r="D17" s="377"/>
      <c r="E17" s="22"/>
      <c r="F17" s="22"/>
      <c r="G17" s="22"/>
      <c r="H17" s="22"/>
      <c r="I17" s="22"/>
      <c r="J17" s="22"/>
      <c r="K17" s="22"/>
      <c r="L17" s="22"/>
    </row>
    <row r="18" spans="1:12" ht="18.75">
      <c r="A18" s="22"/>
      <c r="B18" s="377"/>
      <c r="C18" s="377"/>
      <c r="D18" s="377"/>
      <c r="E18" s="22"/>
      <c r="F18" s="22"/>
      <c r="G18" s="22"/>
      <c r="H18" s="22"/>
      <c r="I18" s="22"/>
      <c r="J18" s="22"/>
      <c r="K18" s="22"/>
      <c r="L18" s="22"/>
    </row>
    <row r="19" spans="1:12" ht="18.75">
      <c r="A19" s="22"/>
      <c r="B19" s="377"/>
      <c r="C19" s="377"/>
      <c r="D19" s="377"/>
      <c r="E19" s="22"/>
      <c r="F19" s="22"/>
      <c r="G19" s="22"/>
      <c r="H19" s="22"/>
      <c r="I19" s="22"/>
      <c r="J19" s="22"/>
      <c r="K19" s="22"/>
      <c r="L19" s="22"/>
    </row>
    <row r="20" spans="1:12" ht="18.75">
      <c r="A20" s="22"/>
      <c r="B20" s="377"/>
      <c r="C20" s="377"/>
      <c r="D20" s="377"/>
      <c r="E20" s="22"/>
      <c r="F20" s="22"/>
      <c r="G20" s="22"/>
      <c r="H20" s="22"/>
      <c r="I20" s="22"/>
      <c r="J20" s="22"/>
      <c r="K20" s="22"/>
      <c r="L20" s="22"/>
    </row>
    <row r="21" spans="1:12" ht="18.75">
      <c r="A21" s="22"/>
      <c r="B21" s="377"/>
      <c r="C21" s="377"/>
      <c r="D21" s="377"/>
      <c r="E21" s="22"/>
      <c r="F21" s="22"/>
      <c r="G21" s="22"/>
      <c r="H21" s="22"/>
      <c r="I21" s="22"/>
      <c r="J21" s="22"/>
      <c r="K21" s="22"/>
      <c r="L21" s="22"/>
    </row>
    <row r="22" spans="1:12" ht="18.75">
      <c r="A22" s="22"/>
      <c r="B22" s="377"/>
      <c r="C22" s="377"/>
      <c r="D22" s="377"/>
      <c r="E22" s="22"/>
      <c r="F22" s="22"/>
      <c r="G22" s="22"/>
      <c r="H22" s="22"/>
      <c r="I22" s="22"/>
      <c r="J22" s="22"/>
      <c r="K22" s="22"/>
      <c r="L22" s="22"/>
    </row>
    <row r="23" spans="1:12" ht="18.75">
      <c r="A23" s="22"/>
      <c r="B23" s="377"/>
      <c r="C23" s="377"/>
      <c r="D23" s="377"/>
      <c r="E23" s="22"/>
      <c r="F23" s="22"/>
      <c r="G23" s="22"/>
      <c r="H23" s="22"/>
      <c r="I23" s="22"/>
      <c r="J23" s="22"/>
      <c r="K23" s="22"/>
      <c r="L23" s="22"/>
    </row>
    <row r="24" spans="1:12" ht="18.75">
      <c r="A24" s="22"/>
      <c r="B24" s="377"/>
      <c r="C24" s="377"/>
      <c r="D24" s="377"/>
      <c r="E24" s="22"/>
      <c r="F24" s="22"/>
      <c r="G24" s="22"/>
      <c r="H24" s="22"/>
      <c r="I24" s="22"/>
      <c r="J24" s="22"/>
      <c r="K24" s="22"/>
      <c r="L24" s="22"/>
    </row>
    <row r="25" spans="1:11" ht="18.75">
      <c r="A25" s="595" t="s">
        <v>1207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</row>
    <row r="26" spans="1:12" ht="18.75">
      <c r="A26" s="22"/>
      <c r="B26" s="377"/>
      <c r="C26" s="377"/>
      <c r="D26" s="377"/>
      <c r="E26" s="22"/>
      <c r="F26" s="22"/>
      <c r="G26" s="22"/>
      <c r="H26" s="22"/>
      <c r="I26" s="22"/>
      <c r="J26" s="22"/>
      <c r="K26" s="22"/>
      <c r="L26" s="22"/>
    </row>
    <row r="27" spans="2:4" ht="18.75">
      <c r="B27" s="22"/>
      <c r="C27" s="22"/>
      <c r="D27" s="22"/>
    </row>
    <row r="28" spans="2:4" ht="18.75">
      <c r="B28" s="434"/>
      <c r="C28" s="434"/>
      <c r="D28" s="434"/>
    </row>
    <row r="29" spans="2:4" ht="18.75">
      <c r="B29" s="377"/>
      <c r="C29" s="377"/>
      <c r="D29" s="377"/>
    </row>
    <row r="30" spans="2:4" ht="18.75">
      <c r="B30" s="377"/>
      <c r="C30" s="377"/>
      <c r="D30" s="377"/>
    </row>
    <row r="31" spans="2:4" ht="18.75">
      <c r="B31" s="377"/>
      <c r="C31" s="377"/>
      <c r="D31" s="377"/>
    </row>
    <row r="32" spans="2:4" ht="18.75">
      <c r="B32" s="377"/>
      <c r="C32" s="377"/>
      <c r="D32" s="377"/>
    </row>
    <row r="33" spans="2:4" ht="18.75">
      <c r="B33" s="377"/>
      <c r="C33" s="377"/>
      <c r="D33" s="377"/>
    </row>
    <row r="34" spans="2:4" ht="18.75">
      <c r="B34" s="377"/>
      <c r="C34" s="377"/>
      <c r="D34" s="377"/>
    </row>
    <row r="35" spans="2:4" ht="18.75">
      <c r="B35" s="377"/>
      <c r="C35" s="377"/>
      <c r="D35" s="377"/>
    </row>
    <row r="36" spans="2:4" ht="18.75">
      <c r="B36" s="377"/>
      <c r="C36" s="377"/>
      <c r="D36" s="377"/>
    </row>
    <row r="37" spans="2:4" ht="18.75">
      <c r="B37" s="377"/>
      <c r="C37" s="377"/>
      <c r="D37" s="377"/>
    </row>
    <row r="38" spans="2:4" ht="18.75">
      <c r="B38" s="377"/>
      <c r="C38" s="377"/>
      <c r="D38" s="377"/>
    </row>
    <row r="39" spans="2:4" ht="18.75">
      <c r="B39" s="377"/>
      <c r="C39" s="377"/>
      <c r="D39" s="377"/>
    </row>
    <row r="40" spans="2:4" ht="18.75">
      <c r="B40" s="377"/>
      <c r="C40" s="377"/>
      <c r="D40" s="377"/>
    </row>
    <row r="41" spans="2:4" ht="18.75">
      <c r="B41" s="377"/>
      <c r="C41" s="377"/>
      <c r="D41" s="377"/>
    </row>
    <row r="42" spans="2:4" ht="18.75">
      <c r="B42" s="377"/>
      <c r="C42" s="377"/>
      <c r="D42" s="377"/>
    </row>
    <row r="43" spans="2:4" ht="18.75">
      <c r="B43" s="377"/>
      <c r="C43" s="377"/>
      <c r="D43" s="377"/>
    </row>
    <row r="44" spans="2:4" ht="18.75">
      <c r="B44" s="377"/>
      <c r="C44" s="377"/>
      <c r="D44" s="377"/>
    </row>
    <row r="45" spans="2:4" ht="18.75">
      <c r="B45" s="377"/>
      <c r="C45" s="377"/>
      <c r="D45" s="377"/>
    </row>
    <row r="46" spans="2:4" ht="18.75">
      <c r="B46" s="377"/>
      <c r="C46" s="377"/>
      <c r="D46" s="377"/>
    </row>
    <row r="47" spans="2:4" ht="18.75">
      <c r="B47" s="377"/>
      <c r="C47" s="377"/>
      <c r="D47" s="377"/>
    </row>
    <row r="48" spans="2:4" ht="18.75">
      <c r="B48" s="377"/>
      <c r="C48" s="377"/>
      <c r="D48" s="377"/>
    </row>
    <row r="49" spans="2:4" ht="18.75">
      <c r="B49" s="377"/>
      <c r="C49" s="377"/>
      <c r="D49" s="377"/>
    </row>
    <row r="50" spans="2:4" ht="18.75">
      <c r="B50" s="377"/>
      <c r="C50" s="377"/>
      <c r="D50" s="377"/>
    </row>
  </sheetData>
  <sheetProtection/>
  <mergeCells count="11">
    <mergeCell ref="A3:K3"/>
    <mergeCell ref="A4:K4"/>
    <mergeCell ref="A5:K5"/>
    <mergeCell ref="A7:A9"/>
    <mergeCell ref="E7:E9"/>
    <mergeCell ref="G7:J7"/>
    <mergeCell ref="K7:K9"/>
    <mergeCell ref="B7:B9"/>
    <mergeCell ref="C7:C9"/>
    <mergeCell ref="D7:D9"/>
    <mergeCell ref="A25:K25"/>
  </mergeCells>
  <printOptions horizontalCentered="1"/>
  <pageMargins left="0.1574803149606299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702"/>
  <sheetViews>
    <sheetView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3.8515625" style="103" customWidth="1"/>
    <col min="2" max="2" width="23.140625" style="103" customWidth="1"/>
    <col min="3" max="3" width="18.421875" style="103" customWidth="1"/>
    <col min="4" max="4" width="19.00390625" style="103" customWidth="1"/>
    <col min="5" max="7" width="10.421875" style="103" customWidth="1"/>
    <col min="8" max="8" width="11.140625" style="103" customWidth="1"/>
    <col min="9" max="9" width="7.00390625" style="103" customWidth="1"/>
    <col min="10" max="10" width="14.28125" style="103" customWidth="1"/>
    <col min="11" max="11" width="7.7109375" style="103" customWidth="1"/>
    <col min="12" max="12" width="10.140625" style="103" bestFit="1" customWidth="1"/>
    <col min="13" max="16384" width="9.00390625" style="103" customWidth="1"/>
  </cols>
  <sheetData>
    <row r="1" spans="10:11" ht="18.75">
      <c r="J1" s="470" t="s">
        <v>785</v>
      </c>
      <c r="K1" s="126"/>
    </row>
    <row r="2" spans="1:11" ht="18.75">
      <c r="A2" s="632" t="s">
        <v>361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18.75">
      <c r="A3" s="632" t="s">
        <v>1210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 ht="18.75">
      <c r="A4" s="632" t="s">
        <v>362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</row>
    <row r="5" spans="1:11" ht="18.75">
      <c r="A5" s="633" t="s">
        <v>1222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</row>
    <row r="6" spans="1:11" ht="18.75">
      <c r="A6" s="633" t="s">
        <v>1076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</row>
    <row r="7" spans="1:11" ht="18.75">
      <c r="A7" s="471" t="s">
        <v>1137</v>
      </c>
      <c r="K7" s="105"/>
    </row>
    <row r="8" ht="18.75">
      <c r="A8" s="175" t="s">
        <v>742</v>
      </c>
    </row>
    <row r="9" spans="1:11" ht="18.75">
      <c r="A9" s="627" t="s">
        <v>606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</row>
    <row r="10" spans="1:11" ht="18.75">
      <c r="A10" s="610" t="s">
        <v>0</v>
      </c>
      <c r="B10" s="610" t="s">
        <v>1</v>
      </c>
      <c r="C10" s="610" t="s">
        <v>2</v>
      </c>
      <c r="D10" s="107" t="s">
        <v>3</v>
      </c>
      <c r="E10" s="628" t="s">
        <v>4</v>
      </c>
      <c r="F10" s="629"/>
      <c r="G10" s="629"/>
      <c r="H10" s="630"/>
      <c r="I10" s="107" t="s">
        <v>363</v>
      </c>
      <c r="J10" s="108" t="s">
        <v>5</v>
      </c>
      <c r="K10" s="616" t="s">
        <v>728</v>
      </c>
    </row>
    <row r="11" spans="1:15" ht="18.75">
      <c r="A11" s="611"/>
      <c r="B11" s="611"/>
      <c r="C11" s="611"/>
      <c r="D11" s="110" t="s">
        <v>6</v>
      </c>
      <c r="E11" s="111">
        <v>2561</v>
      </c>
      <c r="F11" s="107">
        <v>2562</v>
      </c>
      <c r="G11" s="112">
        <v>2563</v>
      </c>
      <c r="H11" s="112">
        <v>2564</v>
      </c>
      <c r="I11" s="110" t="s">
        <v>556</v>
      </c>
      <c r="J11" s="113" t="s">
        <v>7</v>
      </c>
      <c r="K11" s="617"/>
      <c r="L11" s="472">
        <v>2561</v>
      </c>
      <c r="M11" s="472">
        <v>2562</v>
      </c>
      <c r="N11" s="472">
        <v>2563</v>
      </c>
      <c r="O11" s="472">
        <v>2564</v>
      </c>
    </row>
    <row r="12" spans="1:15" ht="18.75">
      <c r="A12" s="621"/>
      <c r="B12" s="621"/>
      <c r="C12" s="621"/>
      <c r="D12" s="114"/>
      <c r="E12" s="115" t="s">
        <v>8</v>
      </c>
      <c r="F12" s="117" t="s">
        <v>8</v>
      </c>
      <c r="G12" s="116" t="s">
        <v>8</v>
      </c>
      <c r="H12" s="116" t="s">
        <v>8</v>
      </c>
      <c r="I12" s="117"/>
      <c r="J12" s="118"/>
      <c r="K12" s="618"/>
      <c r="L12" s="473"/>
      <c r="M12" s="473"/>
      <c r="N12" s="473"/>
      <c r="O12" s="473"/>
    </row>
    <row r="13" spans="1:12" ht="18.75">
      <c r="A13" s="253">
        <v>1</v>
      </c>
      <c r="B13" s="120" t="s">
        <v>1300</v>
      </c>
      <c r="C13" s="120" t="s">
        <v>729</v>
      </c>
      <c r="D13" s="258" t="s">
        <v>771</v>
      </c>
      <c r="E13" s="254">
        <v>100000</v>
      </c>
      <c r="F13" s="254"/>
      <c r="G13" s="254"/>
      <c r="H13" s="254"/>
      <c r="I13" s="254" t="s">
        <v>559</v>
      </c>
      <c r="J13" s="120" t="s">
        <v>582</v>
      </c>
      <c r="K13" s="119" t="s">
        <v>450</v>
      </c>
      <c r="L13" s="474" t="s">
        <v>1356</v>
      </c>
    </row>
    <row r="14" spans="1:11" ht="18.75">
      <c r="A14" s="252"/>
      <c r="B14" s="125" t="s">
        <v>726</v>
      </c>
      <c r="C14" s="125" t="s">
        <v>730</v>
      </c>
      <c r="D14" s="127" t="s">
        <v>1359</v>
      </c>
      <c r="E14" s="125"/>
      <c r="F14" s="125"/>
      <c r="G14" s="125"/>
      <c r="H14" s="123"/>
      <c r="I14" s="125" t="s">
        <v>561</v>
      </c>
      <c r="J14" s="125" t="s">
        <v>583</v>
      </c>
      <c r="K14" s="125"/>
    </row>
    <row r="15" spans="1:11" ht="18.75">
      <c r="A15" s="252"/>
      <c r="B15" s="468"/>
      <c r="C15" s="125"/>
      <c r="D15" s="127" t="s">
        <v>1349</v>
      </c>
      <c r="E15" s="125"/>
      <c r="F15" s="125"/>
      <c r="G15" s="125"/>
      <c r="H15" s="123"/>
      <c r="I15" s="163"/>
      <c r="J15" s="125"/>
      <c r="K15" s="257"/>
    </row>
    <row r="16" spans="1:11" ht="18.75">
      <c r="A16" s="259"/>
      <c r="B16" s="133"/>
      <c r="C16" s="133"/>
      <c r="D16" s="135"/>
      <c r="E16" s="139"/>
      <c r="F16" s="139"/>
      <c r="G16" s="139"/>
      <c r="H16" s="133"/>
      <c r="I16" s="133"/>
      <c r="J16" s="133"/>
      <c r="K16" s="131"/>
    </row>
    <row r="17" spans="1:11" ht="18.75">
      <c r="A17" s="250">
        <v>2</v>
      </c>
      <c r="B17" s="125" t="s">
        <v>756</v>
      </c>
      <c r="C17" s="125" t="s">
        <v>557</v>
      </c>
      <c r="D17" s="251" t="s">
        <v>558</v>
      </c>
      <c r="E17" s="123">
        <v>200000</v>
      </c>
      <c r="F17" s="123">
        <v>200000</v>
      </c>
      <c r="G17" s="123">
        <v>200000</v>
      </c>
      <c r="H17" s="123">
        <v>200000</v>
      </c>
      <c r="I17" s="123" t="s">
        <v>559</v>
      </c>
      <c r="J17" s="125" t="s">
        <v>107</v>
      </c>
      <c r="K17" s="124" t="s">
        <v>450</v>
      </c>
    </row>
    <row r="18" spans="1:11" ht="18.75">
      <c r="A18" s="252"/>
      <c r="B18" s="125" t="s">
        <v>567</v>
      </c>
      <c r="C18" s="125" t="s">
        <v>560</v>
      </c>
      <c r="D18" s="127" t="s">
        <v>1360</v>
      </c>
      <c r="E18" s="125"/>
      <c r="F18" s="163"/>
      <c r="G18" s="125"/>
      <c r="H18" s="125"/>
      <c r="I18" s="125" t="s">
        <v>561</v>
      </c>
      <c r="J18" s="125" t="s">
        <v>562</v>
      </c>
      <c r="K18" s="125"/>
    </row>
    <row r="19" spans="1:11" ht="18.75">
      <c r="A19" s="252"/>
      <c r="B19" s="468"/>
      <c r="C19" s="125" t="s">
        <v>488</v>
      </c>
      <c r="D19" s="127" t="s">
        <v>1361</v>
      </c>
      <c r="E19" s="125"/>
      <c r="F19" s="163"/>
      <c r="G19" s="125"/>
      <c r="H19" s="125"/>
      <c r="I19" s="125"/>
      <c r="J19" s="125" t="s">
        <v>564</v>
      </c>
      <c r="K19" s="125"/>
    </row>
    <row r="20" spans="1:11" ht="18.75">
      <c r="A20" s="252"/>
      <c r="B20" s="125"/>
      <c r="C20" s="125" t="s">
        <v>565</v>
      </c>
      <c r="D20" s="127" t="s">
        <v>1362</v>
      </c>
      <c r="E20" s="125"/>
      <c r="F20" s="163"/>
      <c r="G20" s="125"/>
      <c r="H20" s="125"/>
      <c r="I20" s="125"/>
      <c r="J20" s="125"/>
      <c r="K20" s="125"/>
    </row>
    <row r="21" spans="1:11" ht="18.75">
      <c r="A21" s="252"/>
      <c r="B21" s="125"/>
      <c r="C21" s="125"/>
      <c r="D21" s="127"/>
      <c r="E21" s="125"/>
      <c r="F21" s="163"/>
      <c r="G21" s="125"/>
      <c r="H21" s="125"/>
      <c r="I21" s="125"/>
      <c r="J21" s="109"/>
      <c r="K21" s="125"/>
    </row>
    <row r="22" spans="1:11" ht="18.75">
      <c r="A22" s="252"/>
      <c r="B22" s="109"/>
      <c r="C22" s="125"/>
      <c r="D22" s="127"/>
      <c r="E22" s="125"/>
      <c r="F22" s="163"/>
      <c r="G22" s="125"/>
      <c r="H22" s="125"/>
      <c r="I22" s="125"/>
      <c r="J22" s="109"/>
      <c r="K22" s="125"/>
    </row>
    <row r="23" spans="1:11" ht="18.75">
      <c r="A23" s="252"/>
      <c r="B23" s="109"/>
      <c r="C23" s="125"/>
      <c r="D23" s="127"/>
      <c r="E23" s="125"/>
      <c r="F23" s="163"/>
      <c r="G23" s="125"/>
      <c r="H23" s="125"/>
      <c r="I23" s="125"/>
      <c r="J23" s="109"/>
      <c r="K23" s="125"/>
    </row>
    <row r="24" spans="1:11" ht="18.75">
      <c r="A24" s="252"/>
      <c r="B24" s="109"/>
      <c r="C24" s="125"/>
      <c r="D24" s="127"/>
      <c r="E24" s="125"/>
      <c r="F24" s="163"/>
      <c r="G24" s="125"/>
      <c r="H24" s="125"/>
      <c r="I24" s="125"/>
      <c r="J24" s="109"/>
      <c r="K24" s="125"/>
    </row>
    <row r="25" spans="1:14" s="109" customFormat="1" ht="18.75">
      <c r="A25" s="253">
        <v>3</v>
      </c>
      <c r="B25" s="161" t="s">
        <v>1357</v>
      </c>
      <c r="C25" s="120" t="s">
        <v>557</v>
      </c>
      <c r="D25" s="258" t="s">
        <v>699</v>
      </c>
      <c r="E25" s="475">
        <v>200000</v>
      </c>
      <c r="F25" s="254">
        <v>200000</v>
      </c>
      <c r="G25" s="303">
        <v>200000</v>
      </c>
      <c r="H25" s="254">
        <v>200000</v>
      </c>
      <c r="I25" s="254" t="s">
        <v>559</v>
      </c>
      <c r="J25" s="161" t="s">
        <v>107</v>
      </c>
      <c r="K25" s="119" t="s">
        <v>450</v>
      </c>
      <c r="L25" s="109">
        <v>975000</v>
      </c>
      <c r="M25" s="109">
        <v>200000</v>
      </c>
      <c r="N25" s="109">
        <f>SUM(L25-M25)</f>
        <v>775000</v>
      </c>
    </row>
    <row r="26" spans="1:11" s="109" customFormat="1" ht="18.75">
      <c r="A26" s="250"/>
      <c r="B26" s="109" t="s">
        <v>1358</v>
      </c>
      <c r="C26" s="125" t="s">
        <v>560</v>
      </c>
      <c r="D26" s="255" t="s">
        <v>1363</v>
      </c>
      <c r="E26" s="125"/>
      <c r="G26" s="125"/>
      <c r="H26" s="125"/>
      <c r="I26" s="125" t="s">
        <v>561</v>
      </c>
      <c r="J26" s="109" t="s">
        <v>562</v>
      </c>
      <c r="K26" s="125"/>
    </row>
    <row r="27" spans="1:11" s="109" customFormat="1" ht="18.75">
      <c r="A27" s="252"/>
      <c r="B27" s="109" t="s">
        <v>1223</v>
      </c>
      <c r="C27" s="125" t="s">
        <v>563</v>
      </c>
      <c r="D27" s="255" t="s">
        <v>1435</v>
      </c>
      <c r="E27" s="125"/>
      <c r="G27" s="125"/>
      <c r="H27" s="125"/>
      <c r="I27" s="125"/>
      <c r="J27" s="109" t="s">
        <v>564</v>
      </c>
      <c r="K27" s="125"/>
    </row>
    <row r="28" spans="1:11" s="109" customFormat="1" ht="18.75">
      <c r="A28" s="259"/>
      <c r="B28" s="467"/>
      <c r="C28" s="133" t="s">
        <v>565</v>
      </c>
      <c r="D28" s="262" t="s">
        <v>1364</v>
      </c>
      <c r="E28" s="133"/>
      <c r="F28" s="132"/>
      <c r="G28" s="133"/>
      <c r="H28" s="133"/>
      <c r="I28" s="133"/>
      <c r="J28" s="132"/>
      <c r="K28" s="133"/>
    </row>
    <row r="29" spans="1:11" ht="18.75">
      <c r="A29" s="622" t="s">
        <v>624</v>
      </c>
      <c r="B29" s="622"/>
      <c r="C29" s="622"/>
      <c r="D29" s="622"/>
      <c r="E29" s="622"/>
      <c r="F29" s="622"/>
      <c r="G29" s="622"/>
      <c r="H29" s="622"/>
      <c r="I29" s="622"/>
      <c r="J29" s="622"/>
      <c r="K29" s="622"/>
    </row>
    <row r="30" spans="1:4" s="109" customFormat="1" ht="18.75">
      <c r="A30" s="260"/>
      <c r="B30" s="476"/>
      <c r="D30" s="255"/>
    </row>
    <row r="31" spans="1:11" ht="18.75">
      <c r="A31" s="471" t="s">
        <v>1137</v>
      </c>
      <c r="J31" s="470" t="s">
        <v>785</v>
      </c>
      <c r="K31" s="105"/>
    </row>
    <row r="32" ht="18.75">
      <c r="A32" s="175" t="s">
        <v>742</v>
      </c>
    </row>
    <row r="33" spans="1:11" ht="18.75">
      <c r="A33" s="627" t="s">
        <v>606</v>
      </c>
      <c r="B33" s="627"/>
      <c r="C33" s="627"/>
      <c r="D33" s="627"/>
      <c r="E33" s="627"/>
      <c r="F33" s="627"/>
      <c r="G33" s="627"/>
      <c r="H33" s="627"/>
      <c r="I33" s="627"/>
      <c r="J33" s="627"/>
      <c r="K33" s="627"/>
    </row>
    <row r="34" spans="1:11" ht="18.75">
      <c r="A34" s="610" t="s">
        <v>0</v>
      </c>
      <c r="B34" s="610" t="s">
        <v>1</v>
      </c>
      <c r="C34" s="610" t="s">
        <v>2</v>
      </c>
      <c r="D34" s="107" t="s">
        <v>3</v>
      </c>
      <c r="E34" s="628" t="s">
        <v>4</v>
      </c>
      <c r="F34" s="629"/>
      <c r="G34" s="629"/>
      <c r="H34" s="630"/>
      <c r="I34" s="107" t="s">
        <v>363</v>
      </c>
      <c r="J34" s="108" t="s">
        <v>5</v>
      </c>
      <c r="K34" s="616" t="s">
        <v>728</v>
      </c>
    </row>
    <row r="35" spans="1:11" ht="18.75">
      <c r="A35" s="611"/>
      <c r="B35" s="611"/>
      <c r="C35" s="611"/>
      <c r="D35" s="110" t="s">
        <v>6</v>
      </c>
      <c r="E35" s="111">
        <v>2561</v>
      </c>
      <c r="F35" s="107">
        <v>2562</v>
      </c>
      <c r="G35" s="112">
        <v>2563</v>
      </c>
      <c r="H35" s="112">
        <v>2564</v>
      </c>
      <c r="I35" s="110" t="s">
        <v>556</v>
      </c>
      <c r="J35" s="113" t="s">
        <v>7</v>
      </c>
      <c r="K35" s="617"/>
    </row>
    <row r="36" spans="1:11" ht="18.75">
      <c r="A36" s="621"/>
      <c r="B36" s="621"/>
      <c r="C36" s="621"/>
      <c r="D36" s="114"/>
      <c r="E36" s="115" t="s">
        <v>8</v>
      </c>
      <c r="F36" s="117" t="s">
        <v>8</v>
      </c>
      <c r="G36" s="116" t="s">
        <v>8</v>
      </c>
      <c r="H36" s="116" t="s">
        <v>8</v>
      </c>
      <c r="I36" s="117"/>
      <c r="J36" s="118"/>
      <c r="K36" s="618"/>
    </row>
    <row r="37" spans="1:11" ht="18.75">
      <c r="A37" s="253">
        <v>4</v>
      </c>
      <c r="B37" s="161" t="s">
        <v>571</v>
      </c>
      <c r="C37" s="120" t="s">
        <v>569</v>
      </c>
      <c r="D37" s="258" t="s">
        <v>570</v>
      </c>
      <c r="E37" s="254">
        <v>200000</v>
      </c>
      <c r="F37" s="254">
        <v>200000</v>
      </c>
      <c r="G37" s="254">
        <v>200000</v>
      </c>
      <c r="H37" s="254">
        <v>200000</v>
      </c>
      <c r="I37" s="254" t="s">
        <v>559</v>
      </c>
      <c r="J37" s="161" t="s">
        <v>107</v>
      </c>
      <c r="K37" s="119" t="s">
        <v>450</v>
      </c>
    </row>
    <row r="38" spans="1:11" ht="18.75">
      <c r="A38" s="252"/>
      <c r="B38" s="109" t="s">
        <v>567</v>
      </c>
      <c r="C38" s="125" t="s">
        <v>568</v>
      </c>
      <c r="D38" s="255" t="s">
        <v>1365</v>
      </c>
      <c r="E38" s="125"/>
      <c r="F38" s="109"/>
      <c r="G38" s="125"/>
      <c r="H38" s="125"/>
      <c r="I38" s="125" t="s">
        <v>561</v>
      </c>
      <c r="J38" s="109" t="s">
        <v>562</v>
      </c>
      <c r="K38" s="125"/>
    </row>
    <row r="39" spans="1:11" ht="18.75">
      <c r="A39" s="252"/>
      <c r="B39" s="468"/>
      <c r="C39" s="125" t="s">
        <v>566</v>
      </c>
      <c r="D39" s="255" t="s">
        <v>1366</v>
      </c>
      <c r="E39" s="125"/>
      <c r="F39" s="109"/>
      <c r="G39" s="125"/>
      <c r="H39" s="125"/>
      <c r="I39" s="125"/>
      <c r="J39" s="109" t="s">
        <v>564</v>
      </c>
      <c r="K39" s="125"/>
    </row>
    <row r="40" spans="1:11" ht="18.75">
      <c r="A40" s="252"/>
      <c r="B40" s="109"/>
      <c r="C40" s="125"/>
      <c r="D40" s="127" t="s">
        <v>1367</v>
      </c>
      <c r="E40" s="125"/>
      <c r="F40" s="109"/>
      <c r="G40" s="125"/>
      <c r="H40" s="125"/>
      <c r="I40" s="125"/>
      <c r="J40" s="257"/>
      <c r="K40" s="125"/>
    </row>
    <row r="41" spans="1:11" ht="18.75">
      <c r="A41" s="252"/>
      <c r="B41" s="109"/>
      <c r="C41" s="125"/>
      <c r="D41" s="127" t="s">
        <v>1353</v>
      </c>
      <c r="E41" s="125"/>
      <c r="F41" s="109"/>
      <c r="G41" s="125"/>
      <c r="H41" s="125"/>
      <c r="I41" s="125"/>
      <c r="J41" s="257"/>
      <c r="K41" s="125"/>
    </row>
    <row r="42" spans="1:11" ht="18.75">
      <c r="A42" s="259"/>
      <c r="B42" s="109"/>
      <c r="C42" s="133"/>
      <c r="D42" s="135"/>
      <c r="E42" s="133"/>
      <c r="F42" s="138"/>
      <c r="G42" s="139"/>
      <c r="H42" s="139"/>
      <c r="I42" s="139"/>
      <c r="J42" s="275"/>
      <c r="K42" s="133"/>
    </row>
    <row r="43" spans="1:11" ht="18.75">
      <c r="A43" s="253">
        <v>5</v>
      </c>
      <c r="B43" s="477" t="s">
        <v>1230</v>
      </c>
      <c r="C43" s="478" t="s">
        <v>697</v>
      </c>
      <c r="D43" s="479" t="s">
        <v>698</v>
      </c>
      <c r="E43" s="480"/>
      <c r="F43" s="480">
        <v>200000</v>
      </c>
      <c r="G43" s="480">
        <v>200000</v>
      </c>
      <c r="H43" s="480"/>
      <c r="I43" s="254" t="s">
        <v>559</v>
      </c>
      <c r="J43" s="120" t="s">
        <v>107</v>
      </c>
      <c r="K43" s="119" t="s">
        <v>450</v>
      </c>
    </row>
    <row r="44" spans="1:11" ht="18.75">
      <c r="A44" s="250"/>
      <c r="B44" s="109" t="s">
        <v>1493</v>
      </c>
      <c r="C44" s="252" t="s">
        <v>560</v>
      </c>
      <c r="D44" s="255" t="s">
        <v>1368</v>
      </c>
      <c r="E44" s="125"/>
      <c r="F44" s="130"/>
      <c r="G44" s="123"/>
      <c r="H44" s="123"/>
      <c r="I44" s="125" t="s">
        <v>561</v>
      </c>
      <c r="J44" s="125" t="s">
        <v>562</v>
      </c>
      <c r="K44" s="125"/>
    </row>
    <row r="45" spans="1:11" ht="18.75">
      <c r="A45" s="252"/>
      <c r="B45" s="109" t="s">
        <v>1494</v>
      </c>
      <c r="C45" s="125" t="s">
        <v>566</v>
      </c>
      <c r="D45" s="255" t="s">
        <v>1511</v>
      </c>
      <c r="E45" s="125"/>
      <c r="F45" s="109"/>
      <c r="G45" s="125"/>
      <c r="H45" s="125"/>
      <c r="I45" s="125"/>
      <c r="J45" s="125" t="s">
        <v>564</v>
      </c>
      <c r="K45" s="125"/>
    </row>
    <row r="46" spans="1:11" ht="18.75">
      <c r="A46" s="252"/>
      <c r="B46" s="481"/>
      <c r="C46" s="125"/>
      <c r="D46" s="255" t="s">
        <v>1369</v>
      </c>
      <c r="E46" s="125"/>
      <c r="F46" s="109"/>
      <c r="G46" s="125"/>
      <c r="H46" s="125"/>
      <c r="I46" s="125"/>
      <c r="J46" s="257"/>
      <c r="K46" s="125"/>
    </row>
    <row r="47" spans="1:11" ht="18.75">
      <c r="A47" s="252"/>
      <c r="B47" s="109"/>
      <c r="C47" s="125"/>
      <c r="D47" s="255"/>
      <c r="E47" s="125"/>
      <c r="F47" s="109"/>
      <c r="G47" s="125"/>
      <c r="H47" s="125"/>
      <c r="I47" s="125"/>
      <c r="J47" s="257"/>
      <c r="K47" s="125"/>
    </row>
    <row r="48" spans="1:11" s="175" customFormat="1" ht="18.75">
      <c r="A48" s="482"/>
      <c r="B48" s="483"/>
      <c r="C48" s="484"/>
      <c r="D48" s="485"/>
      <c r="E48" s="484"/>
      <c r="F48" s="483"/>
      <c r="G48" s="484"/>
      <c r="H48" s="484"/>
      <c r="I48" s="484"/>
      <c r="J48" s="486"/>
      <c r="K48" s="484"/>
    </row>
    <row r="49" spans="1:11" ht="18.75">
      <c r="A49" s="253">
        <v>6</v>
      </c>
      <c r="B49" s="477" t="s">
        <v>1230</v>
      </c>
      <c r="C49" s="478" t="s">
        <v>697</v>
      </c>
      <c r="D49" s="479" t="s">
        <v>698</v>
      </c>
      <c r="E49" s="480"/>
      <c r="F49" s="480">
        <v>200000</v>
      </c>
      <c r="G49" s="480">
        <v>200000</v>
      </c>
      <c r="H49" s="480"/>
      <c r="I49" s="254" t="s">
        <v>559</v>
      </c>
      <c r="J49" s="120" t="s">
        <v>107</v>
      </c>
      <c r="K49" s="119" t="s">
        <v>450</v>
      </c>
    </row>
    <row r="50" spans="1:11" ht="18.75">
      <c r="A50" s="250"/>
      <c r="B50" s="109" t="s">
        <v>1495</v>
      </c>
      <c r="C50" s="252" t="s">
        <v>560</v>
      </c>
      <c r="D50" s="255" t="s">
        <v>1370</v>
      </c>
      <c r="E50" s="125"/>
      <c r="F50" s="256"/>
      <c r="G50" s="256"/>
      <c r="H50" s="123"/>
      <c r="I50" s="125" t="s">
        <v>561</v>
      </c>
      <c r="J50" s="125" t="s">
        <v>562</v>
      </c>
      <c r="K50" s="125"/>
    </row>
    <row r="51" spans="1:11" ht="18.75">
      <c r="A51" s="252"/>
      <c r="B51" s="109" t="s">
        <v>606</v>
      </c>
      <c r="C51" s="125" t="s">
        <v>566</v>
      </c>
      <c r="D51" s="255" t="s">
        <v>1512</v>
      </c>
      <c r="E51" s="125"/>
      <c r="F51" s="257"/>
      <c r="G51" s="257"/>
      <c r="H51" s="125"/>
      <c r="I51" s="125"/>
      <c r="J51" s="125" t="s">
        <v>564</v>
      </c>
      <c r="K51" s="125"/>
    </row>
    <row r="52" spans="1:11" ht="18.75">
      <c r="A52" s="259"/>
      <c r="B52" s="481"/>
      <c r="C52" s="133"/>
      <c r="D52" s="135" t="s">
        <v>1369</v>
      </c>
      <c r="E52" s="133"/>
      <c r="F52" s="275"/>
      <c r="G52" s="275"/>
      <c r="H52" s="133"/>
      <c r="I52" s="133"/>
      <c r="J52" s="275"/>
      <c r="K52" s="133"/>
    </row>
    <row r="53" spans="1:11" ht="18.75">
      <c r="A53" s="250">
        <v>7</v>
      </c>
      <c r="B53" s="120" t="s">
        <v>1016</v>
      </c>
      <c r="C53" s="125" t="s">
        <v>557</v>
      </c>
      <c r="D53" s="251" t="s">
        <v>558</v>
      </c>
      <c r="E53" s="123"/>
      <c r="F53" s="123"/>
      <c r="G53" s="123">
        <v>120000</v>
      </c>
      <c r="H53" s="123">
        <v>120000</v>
      </c>
      <c r="I53" s="123" t="s">
        <v>559</v>
      </c>
      <c r="J53" s="125" t="s">
        <v>107</v>
      </c>
      <c r="K53" s="124" t="s">
        <v>450</v>
      </c>
    </row>
    <row r="54" spans="1:11" ht="18.75">
      <c r="A54" s="252"/>
      <c r="B54" s="125" t="s">
        <v>1119</v>
      </c>
      <c r="C54" s="125" t="s">
        <v>560</v>
      </c>
      <c r="D54" s="127" t="s">
        <v>1407</v>
      </c>
      <c r="E54" s="125"/>
      <c r="F54" s="125"/>
      <c r="G54" s="125"/>
      <c r="H54" s="125"/>
      <c r="I54" s="125" t="s">
        <v>561</v>
      </c>
      <c r="J54" s="125" t="s">
        <v>562</v>
      </c>
      <c r="K54" s="125"/>
    </row>
    <row r="55" spans="1:11" ht="18.75">
      <c r="A55" s="252"/>
      <c r="B55" s="125" t="s">
        <v>953</v>
      </c>
      <c r="C55" s="125" t="s">
        <v>563</v>
      </c>
      <c r="D55" s="127" t="s">
        <v>1513</v>
      </c>
      <c r="E55" s="125"/>
      <c r="F55" s="125"/>
      <c r="G55" s="125"/>
      <c r="H55" s="125"/>
      <c r="I55" s="125"/>
      <c r="J55" s="125" t="s">
        <v>564</v>
      </c>
      <c r="K55" s="125"/>
    </row>
    <row r="56" spans="1:11" ht="18.75">
      <c r="A56" s="259"/>
      <c r="B56" s="487"/>
      <c r="C56" s="133" t="s">
        <v>565</v>
      </c>
      <c r="D56" s="135"/>
      <c r="E56" s="133"/>
      <c r="F56" s="133"/>
      <c r="G56" s="133"/>
      <c r="H56" s="133"/>
      <c r="I56" s="133"/>
      <c r="J56" s="133"/>
      <c r="K56" s="133"/>
    </row>
    <row r="57" spans="1:11" ht="18.75">
      <c r="A57" s="260"/>
      <c r="B57" s="498"/>
      <c r="C57" s="109"/>
      <c r="D57" s="255"/>
      <c r="E57" s="109"/>
      <c r="F57" s="109"/>
      <c r="G57" s="109"/>
      <c r="H57" s="109"/>
      <c r="I57" s="109"/>
      <c r="J57" s="109"/>
      <c r="K57" s="109"/>
    </row>
    <row r="58" spans="1:11" ht="18.75">
      <c r="A58" s="622" t="s">
        <v>633</v>
      </c>
      <c r="B58" s="622"/>
      <c r="C58" s="622"/>
      <c r="D58" s="622"/>
      <c r="E58" s="622"/>
      <c r="F58" s="622"/>
      <c r="G58" s="622"/>
      <c r="H58" s="622"/>
      <c r="I58" s="622"/>
      <c r="J58" s="622"/>
      <c r="K58" s="622"/>
    </row>
    <row r="59" spans="1:11" ht="18.75">
      <c r="A59" s="471" t="s">
        <v>1137</v>
      </c>
      <c r="J59" s="470" t="s">
        <v>785</v>
      </c>
      <c r="K59" s="105"/>
    </row>
    <row r="60" ht="18.75">
      <c r="A60" s="175" t="s">
        <v>742</v>
      </c>
    </row>
    <row r="61" spans="1:11" ht="18.75">
      <c r="A61" s="627" t="s">
        <v>606</v>
      </c>
      <c r="B61" s="627"/>
      <c r="C61" s="627"/>
      <c r="D61" s="627"/>
      <c r="E61" s="627"/>
      <c r="F61" s="627"/>
      <c r="G61" s="627"/>
      <c r="H61" s="627"/>
      <c r="I61" s="627"/>
      <c r="J61" s="627"/>
      <c r="K61" s="627"/>
    </row>
    <row r="62" spans="1:11" ht="18.75" customHeight="1">
      <c r="A62" s="610" t="s">
        <v>0</v>
      </c>
      <c r="B62" s="610" t="s">
        <v>1</v>
      </c>
      <c r="C62" s="610" t="s">
        <v>2</v>
      </c>
      <c r="D62" s="107" t="s">
        <v>3</v>
      </c>
      <c r="E62" s="628" t="s">
        <v>4</v>
      </c>
      <c r="F62" s="629"/>
      <c r="G62" s="629"/>
      <c r="H62" s="630"/>
      <c r="I62" s="107" t="s">
        <v>363</v>
      </c>
      <c r="J62" s="108" t="s">
        <v>5</v>
      </c>
      <c r="K62" s="616" t="s">
        <v>728</v>
      </c>
    </row>
    <row r="63" spans="1:11" ht="18.75">
      <c r="A63" s="611"/>
      <c r="B63" s="611"/>
      <c r="C63" s="611"/>
      <c r="D63" s="110" t="s">
        <v>6</v>
      </c>
      <c r="E63" s="111">
        <v>2561</v>
      </c>
      <c r="F63" s="107">
        <v>2562</v>
      </c>
      <c r="G63" s="112">
        <v>2563</v>
      </c>
      <c r="H63" s="112">
        <v>2564</v>
      </c>
      <c r="I63" s="110" t="s">
        <v>556</v>
      </c>
      <c r="J63" s="113" t="s">
        <v>7</v>
      </c>
      <c r="K63" s="617"/>
    </row>
    <row r="64" spans="1:11" ht="18.75">
      <c r="A64" s="621"/>
      <c r="B64" s="621"/>
      <c r="C64" s="621"/>
      <c r="D64" s="114"/>
      <c r="E64" s="115" t="s">
        <v>8</v>
      </c>
      <c r="F64" s="117" t="s">
        <v>8</v>
      </c>
      <c r="G64" s="116" t="s">
        <v>8</v>
      </c>
      <c r="H64" s="116" t="s">
        <v>8</v>
      </c>
      <c r="I64" s="117"/>
      <c r="J64" s="118"/>
      <c r="K64" s="618"/>
    </row>
    <row r="65" spans="1:11" ht="18.75">
      <c r="A65" s="250">
        <v>8</v>
      </c>
      <c r="B65" s="125" t="s">
        <v>1016</v>
      </c>
      <c r="C65" s="125" t="s">
        <v>557</v>
      </c>
      <c r="D65" s="251" t="s">
        <v>558</v>
      </c>
      <c r="E65" s="123"/>
      <c r="F65" s="123"/>
      <c r="G65" s="123">
        <v>120000</v>
      </c>
      <c r="H65" s="123">
        <v>120000</v>
      </c>
      <c r="I65" s="123" t="s">
        <v>559</v>
      </c>
      <c r="J65" s="125" t="s">
        <v>107</v>
      </c>
      <c r="K65" s="124" t="s">
        <v>450</v>
      </c>
    </row>
    <row r="66" spans="1:11" ht="18.75">
      <c r="A66" s="252"/>
      <c r="B66" s="125" t="s">
        <v>1017</v>
      </c>
      <c r="C66" s="125" t="s">
        <v>560</v>
      </c>
      <c r="D66" s="127" t="s">
        <v>1371</v>
      </c>
      <c r="E66" s="125"/>
      <c r="F66" s="125"/>
      <c r="G66" s="125"/>
      <c r="H66" s="125"/>
      <c r="I66" s="125" t="s">
        <v>561</v>
      </c>
      <c r="J66" s="125" t="s">
        <v>562</v>
      </c>
      <c r="K66" s="125"/>
    </row>
    <row r="67" spans="1:11" ht="18.75">
      <c r="A67" s="252"/>
      <c r="B67" s="125" t="s">
        <v>953</v>
      </c>
      <c r="C67" s="125" t="s">
        <v>563</v>
      </c>
      <c r="D67" s="127" t="s">
        <v>1513</v>
      </c>
      <c r="E67" s="125"/>
      <c r="F67" s="125"/>
      <c r="G67" s="125"/>
      <c r="H67" s="125"/>
      <c r="I67" s="125"/>
      <c r="J67" s="125" t="s">
        <v>564</v>
      </c>
      <c r="K67" s="125"/>
    </row>
    <row r="68" spans="1:11" s="175" customFormat="1" ht="18.75">
      <c r="A68" s="482"/>
      <c r="B68" s="468"/>
      <c r="C68" s="484"/>
      <c r="D68" s="488"/>
      <c r="E68" s="484"/>
      <c r="F68" s="484"/>
      <c r="G68" s="484"/>
      <c r="H68" s="484"/>
      <c r="I68" s="484"/>
      <c r="J68" s="484"/>
      <c r="K68" s="484"/>
    </row>
    <row r="69" spans="1:11" ht="18.75">
      <c r="A69" s="253">
        <v>9</v>
      </c>
      <c r="B69" s="281" t="s">
        <v>1018</v>
      </c>
      <c r="C69" s="120" t="s">
        <v>695</v>
      </c>
      <c r="D69" s="292" t="s">
        <v>640</v>
      </c>
      <c r="E69" s="254"/>
      <c r="F69" s="254"/>
      <c r="G69" s="254">
        <v>500000</v>
      </c>
      <c r="H69" s="254"/>
      <c r="I69" s="254" t="s">
        <v>559</v>
      </c>
      <c r="J69" s="120" t="s">
        <v>582</v>
      </c>
      <c r="K69" s="119" t="s">
        <v>450</v>
      </c>
    </row>
    <row r="70" spans="1:11" ht="18.75">
      <c r="A70" s="250"/>
      <c r="B70" s="125" t="s">
        <v>1019</v>
      </c>
      <c r="C70" s="125" t="s">
        <v>627</v>
      </c>
      <c r="D70" s="127" t="s">
        <v>1436</v>
      </c>
      <c r="E70" s="123"/>
      <c r="F70" s="123"/>
      <c r="G70" s="123"/>
      <c r="H70" s="125"/>
      <c r="I70" s="125" t="s">
        <v>561</v>
      </c>
      <c r="J70" s="125" t="s">
        <v>583</v>
      </c>
      <c r="K70" s="125"/>
    </row>
    <row r="71" spans="1:11" ht="18.75">
      <c r="A71" s="250"/>
      <c r="B71" s="125" t="s">
        <v>606</v>
      </c>
      <c r="C71" s="125" t="s">
        <v>641</v>
      </c>
      <c r="D71" s="127" t="s">
        <v>1372</v>
      </c>
      <c r="E71" s="123"/>
      <c r="F71" s="123"/>
      <c r="G71" s="123"/>
      <c r="H71" s="125"/>
      <c r="I71" s="125"/>
      <c r="J71" s="125"/>
      <c r="K71" s="125"/>
    </row>
    <row r="72" spans="1:11" ht="18.75">
      <c r="A72" s="250"/>
      <c r="B72" s="468"/>
      <c r="C72" s="125"/>
      <c r="D72" s="127" t="s">
        <v>1437</v>
      </c>
      <c r="E72" s="125"/>
      <c r="F72" s="280"/>
      <c r="G72" s="280"/>
      <c r="H72" s="125"/>
      <c r="I72" s="125"/>
      <c r="J72" s="125"/>
      <c r="K72" s="124"/>
    </row>
    <row r="73" spans="1:11" ht="18.75">
      <c r="A73" s="253">
        <v>10</v>
      </c>
      <c r="B73" s="120" t="s">
        <v>976</v>
      </c>
      <c r="C73" s="120" t="s">
        <v>727</v>
      </c>
      <c r="D73" s="258" t="s">
        <v>663</v>
      </c>
      <c r="E73" s="305"/>
      <c r="F73" s="305"/>
      <c r="G73" s="269">
        <v>100000</v>
      </c>
      <c r="H73" s="269">
        <v>100000</v>
      </c>
      <c r="I73" s="254" t="s">
        <v>559</v>
      </c>
      <c r="J73" s="120" t="s">
        <v>582</v>
      </c>
      <c r="K73" s="119" t="s">
        <v>450</v>
      </c>
    </row>
    <row r="74" spans="1:11" ht="18.75">
      <c r="A74" s="250"/>
      <c r="B74" s="125" t="s">
        <v>1020</v>
      </c>
      <c r="C74" s="125" t="s">
        <v>627</v>
      </c>
      <c r="D74" s="127" t="s">
        <v>1373</v>
      </c>
      <c r="E74" s="125"/>
      <c r="F74" s="125"/>
      <c r="G74" s="125"/>
      <c r="H74" s="123"/>
      <c r="I74" s="125" t="s">
        <v>561</v>
      </c>
      <c r="J74" s="125" t="s">
        <v>583</v>
      </c>
      <c r="K74" s="125"/>
    </row>
    <row r="75" spans="1:11" ht="18.75">
      <c r="A75" s="250"/>
      <c r="B75" s="468"/>
      <c r="C75" s="125"/>
      <c r="D75" s="127" t="s">
        <v>1374</v>
      </c>
      <c r="E75" s="123"/>
      <c r="F75" s="123"/>
      <c r="G75" s="123"/>
      <c r="H75" s="125"/>
      <c r="I75" s="125"/>
      <c r="J75" s="125"/>
      <c r="K75" s="124"/>
    </row>
    <row r="76" spans="1:11" ht="18.75">
      <c r="A76" s="276"/>
      <c r="B76" s="133"/>
      <c r="C76" s="133"/>
      <c r="D76" s="135" t="s">
        <v>1375</v>
      </c>
      <c r="E76" s="133"/>
      <c r="F76" s="133"/>
      <c r="G76" s="133"/>
      <c r="H76" s="133"/>
      <c r="I76" s="133"/>
      <c r="J76" s="133"/>
      <c r="K76" s="131"/>
    </row>
    <row r="77" spans="1:11" ht="18.75">
      <c r="A77" s="250">
        <v>11</v>
      </c>
      <c r="B77" s="125" t="s">
        <v>951</v>
      </c>
      <c r="C77" s="125" t="s">
        <v>952</v>
      </c>
      <c r="D77" s="251" t="s">
        <v>626</v>
      </c>
      <c r="E77" s="123"/>
      <c r="F77" s="123"/>
      <c r="G77" s="123"/>
      <c r="H77" s="123">
        <v>2000000</v>
      </c>
      <c r="I77" s="123" t="s">
        <v>559</v>
      </c>
      <c r="J77" s="125" t="s">
        <v>582</v>
      </c>
      <c r="K77" s="119" t="s">
        <v>450</v>
      </c>
    </row>
    <row r="78" spans="1:11" ht="18.75">
      <c r="A78" s="252"/>
      <c r="B78" s="125" t="s">
        <v>953</v>
      </c>
      <c r="C78" s="125" t="s">
        <v>627</v>
      </c>
      <c r="D78" s="127" t="s">
        <v>1376</v>
      </c>
      <c r="E78" s="125"/>
      <c r="F78" s="125"/>
      <c r="G78" s="125"/>
      <c r="H78" s="123"/>
      <c r="I78" s="125" t="s">
        <v>561</v>
      </c>
      <c r="J78" s="125" t="s">
        <v>583</v>
      </c>
      <c r="K78" s="125"/>
    </row>
    <row r="79" spans="1:11" ht="18.75">
      <c r="A79" s="252"/>
      <c r="B79" s="468"/>
      <c r="C79" s="125"/>
      <c r="D79" s="127" t="s">
        <v>1377</v>
      </c>
      <c r="E79" s="123"/>
      <c r="F79" s="123"/>
      <c r="G79" s="123"/>
      <c r="H79" s="133"/>
      <c r="I79" s="125"/>
      <c r="J79" s="125"/>
      <c r="K79" s="124"/>
    </row>
    <row r="80" spans="1:11" ht="18.75">
      <c r="A80" s="253">
        <v>12</v>
      </c>
      <c r="B80" s="120" t="s">
        <v>634</v>
      </c>
      <c r="C80" s="120" t="s">
        <v>625</v>
      </c>
      <c r="D80" s="258" t="s">
        <v>628</v>
      </c>
      <c r="E80" s="305"/>
      <c r="F80" s="305"/>
      <c r="G80" s="305"/>
      <c r="H80" s="305">
        <v>200000</v>
      </c>
      <c r="I80" s="254" t="s">
        <v>559</v>
      </c>
      <c r="J80" s="120" t="s">
        <v>582</v>
      </c>
      <c r="K80" s="119" t="s">
        <v>450</v>
      </c>
    </row>
    <row r="81" spans="1:11" ht="18.75">
      <c r="A81" s="250"/>
      <c r="B81" s="125" t="s">
        <v>953</v>
      </c>
      <c r="C81" s="125" t="s">
        <v>627</v>
      </c>
      <c r="D81" s="127" t="s">
        <v>1378</v>
      </c>
      <c r="E81" s="125"/>
      <c r="F81" s="125"/>
      <c r="G81" s="125"/>
      <c r="H81" s="123"/>
      <c r="I81" s="125" t="s">
        <v>561</v>
      </c>
      <c r="J81" s="125" t="s">
        <v>583</v>
      </c>
      <c r="K81" s="125"/>
    </row>
    <row r="82" spans="1:11" ht="18.75">
      <c r="A82" s="250"/>
      <c r="B82" s="468"/>
      <c r="C82" s="125"/>
      <c r="D82" s="127" t="s">
        <v>1379</v>
      </c>
      <c r="E82" s="123"/>
      <c r="F82" s="123"/>
      <c r="G82" s="123"/>
      <c r="H82" s="125"/>
      <c r="I82" s="125"/>
      <c r="J82" s="125"/>
      <c r="K82" s="124"/>
    </row>
    <row r="83" spans="1:11" ht="18.75">
      <c r="A83" s="253">
        <v>13</v>
      </c>
      <c r="B83" s="120" t="s">
        <v>629</v>
      </c>
      <c r="C83" s="120" t="s">
        <v>630</v>
      </c>
      <c r="D83" s="258" t="s">
        <v>631</v>
      </c>
      <c r="E83" s="391"/>
      <c r="F83" s="254"/>
      <c r="G83" s="254"/>
      <c r="H83" s="254">
        <v>34000</v>
      </c>
      <c r="I83" s="254" t="s">
        <v>559</v>
      </c>
      <c r="J83" s="120" t="s">
        <v>582</v>
      </c>
      <c r="K83" s="119" t="s">
        <v>450</v>
      </c>
    </row>
    <row r="84" spans="1:11" ht="18.75">
      <c r="A84" s="250"/>
      <c r="B84" s="125" t="s">
        <v>953</v>
      </c>
      <c r="C84" s="125" t="s">
        <v>632</v>
      </c>
      <c r="D84" s="127" t="s">
        <v>955</v>
      </c>
      <c r="E84" s="125"/>
      <c r="F84" s="125"/>
      <c r="G84" s="125"/>
      <c r="H84" s="125"/>
      <c r="I84" s="125" t="s">
        <v>561</v>
      </c>
      <c r="J84" s="125" t="s">
        <v>583</v>
      </c>
      <c r="K84" s="124"/>
    </row>
    <row r="85" spans="1:11" ht="18.75">
      <c r="A85" s="276"/>
      <c r="B85" s="467"/>
      <c r="C85" s="133"/>
      <c r="D85" s="135" t="s">
        <v>1380</v>
      </c>
      <c r="E85" s="133"/>
      <c r="F85" s="133"/>
      <c r="G85" s="133"/>
      <c r="H85" s="139"/>
      <c r="I85" s="139"/>
      <c r="J85" s="133"/>
      <c r="K85" s="131"/>
    </row>
    <row r="86" spans="1:11" ht="18.75">
      <c r="A86" s="277"/>
      <c r="B86" s="476"/>
      <c r="C86" s="109"/>
      <c r="D86" s="255"/>
      <c r="E86" s="109"/>
      <c r="F86" s="109"/>
      <c r="G86" s="109"/>
      <c r="H86" s="130"/>
      <c r="I86" s="130"/>
      <c r="J86" s="109"/>
      <c r="K86" s="128"/>
    </row>
    <row r="87" spans="1:11" ht="18.75">
      <c r="A87" s="623" t="s">
        <v>638</v>
      </c>
      <c r="B87" s="623"/>
      <c r="C87" s="623"/>
      <c r="D87" s="623"/>
      <c r="E87" s="623"/>
      <c r="F87" s="623"/>
      <c r="G87" s="623"/>
      <c r="H87" s="623"/>
      <c r="I87" s="623"/>
      <c r="J87" s="623"/>
      <c r="K87" s="623"/>
    </row>
    <row r="88" ht="18.75"/>
    <row r="89" spans="1:11" ht="18.75">
      <c r="A89" s="471" t="s">
        <v>1137</v>
      </c>
      <c r="J89" s="470" t="s">
        <v>785</v>
      </c>
      <c r="K89" s="126"/>
    </row>
    <row r="90" ht="18.75">
      <c r="A90" s="175" t="s">
        <v>742</v>
      </c>
    </row>
    <row r="91" spans="1:11" ht="18.75">
      <c r="A91" s="627" t="s">
        <v>743</v>
      </c>
      <c r="B91" s="627"/>
      <c r="C91" s="627"/>
      <c r="D91" s="627"/>
      <c r="E91" s="627"/>
      <c r="F91" s="627"/>
      <c r="G91" s="627"/>
      <c r="H91" s="627"/>
      <c r="I91" s="627"/>
      <c r="J91" s="627"/>
      <c r="K91" s="627"/>
    </row>
    <row r="92" spans="1:11" ht="18.75">
      <c r="A92" s="624" t="s">
        <v>0</v>
      </c>
      <c r="B92" s="610" t="s">
        <v>1</v>
      </c>
      <c r="C92" s="610" t="s">
        <v>2</v>
      </c>
      <c r="D92" s="107" t="s">
        <v>3</v>
      </c>
      <c r="E92" s="628" t="s">
        <v>4</v>
      </c>
      <c r="F92" s="629"/>
      <c r="G92" s="629"/>
      <c r="H92" s="630"/>
      <c r="I92" s="107" t="s">
        <v>363</v>
      </c>
      <c r="J92" s="108" t="s">
        <v>5</v>
      </c>
      <c r="K92" s="616" t="s">
        <v>728</v>
      </c>
    </row>
    <row r="93" spans="1:11" ht="18.75">
      <c r="A93" s="625"/>
      <c r="B93" s="611"/>
      <c r="C93" s="611"/>
      <c r="D93" s="110" t="s">
        <v>6</v>
      </c>
      <c r="E93" s="111">
        <v>2561</v>
      </c>
      <c r="F93" s="107">
        <v>2562</v>
      </c>
      <c r="G93" s="112">
        <v>2563</v>
      </c>
      <c r="H93" s="112">
        <v>2564</v>
      </c>
      <c r="I93" s="110" t="s">
        <v>556</v>
      </c>
      <c r="J93" s="113" t="s">
        <v>7</v>
      </c>
      <c r="K93" s="617"/>
    </row>
    <row r="94" spans="1:11" ht="18.75">
      <c r="A94" s="626"/>
      <c r="B94" s="621"/>
      <c r="C94" s="621"/>
      <c r="D94" s="114"/>
      <c r="E94" s="115" t="s">
        <v>8</v>
      </c>
      <c r="F94" s="117" t="s">
        <v>8</v>
      </c>
      <c r="G94" s="116" t="s">
        <v>8</v>
      </c>
      <c r="H94" s="116" t="s">
        <v>8</v>
      </c>
      <c r="I94" s="117"/>
      <c r="J94" s="118"/>
      <c r="K94" s="618"/>
    </row>
    <row r="95" spans="1:14" s="109" customFormat="1" ht="18.75">
      <c r="A95" s="250">
        <v>14</v>
      </c>
      <c r="B95" s="109" t="s">
        <v>1027</v>
      </c>
      <c r="C95" s="125" t="s">
        <v>569</v>
      </c>
      <c r="D95" s="251" t="s">
        <v>570</v>
      </c>
      <c r="E95" s="130">
        <v>100000</v>
      </c>
      <c r="F95" s="303">
        <v>100000</v>
      </c>
      <c r="G95" s="303">
        <v>100000</v>
      </c>
      <c r="H95" s="254">
        <v>100000</v>
      </c>
      <c r="I95" s="123" t="s">
        <v>559</v>
      </c>
      <c r="J95" s="109" t="s">
        <v>107</v>
      </c>
      <c r="K95" s="124" t="s">
        <v>450</v>
      </c>
      <c r="L95" s="109">
        <v>200000</v>
      </c>
      <c r="M95" s="109">
        <v>100000</v>
      </c>
      <c r="N95" s="109">
        <f>SUM(L95-M95)</f>
        <v>100000</v>
      </c>
    </row>
    <row r="96" spans="1:11" s="109" customFormat="1" ht="18.75">
      <c r="A96" s="252"/>
      <c r="B96" s="109" t="s">
        <v>1028</v>
      </c>
      <c r="C96" s="125" t="s">
        <v>568</v>
      </c>
      <c r="D96" s="255" t="s">
        <v>1381</v>
      </c>
      <c r="E96" s="125"/>
      <c r="G96" s="163"/>
      <c r="H96" s="125"/>
      <c r="I96" s="125" t="s">
        <v>561</v>
      </c>
      <c r="J96" s="109" t="s">
        <v>562</v>
      </c>
      <c r="K96" s="125"/>
    </row>
    <row r="97" spans="1:11" s="109" customFormat="1" ht="18.75">
      <c r="A97" s="252"/>
      <c r="B97" s="109" t="s">
        <v>677</v>
      </c>
      <c r="C97" s="125" t="s">
        <v>566</v>
      </c>
      <c r="D97" s="127" t="s">
        <v>1438</v>
      </c>
      <c r="E97" s="125"/>
      <c r="G97" s="125"/>
      <c r="H97" s="125"/>
      <c r="I97" s="125"/>
      <c r="J97" s="109" t="s">
        <v>564</v>
      </c>
      <c r="K97" s="125"/>
    </row>
    <row r="98" spans="1:11" s="109" customFormat="1" ht="18.75">
      <c r="A98" s="252"/>
      <c r="B98" s="468"/>
      <c r="C98" s="125"/>
      <c r="D98" s="127" t="s">
        <v>1382</v>
      </c>
      <c r="E98" s="163"/>
      <c r="F98" s="125"/>
      <c r="G98" s="125"/>
      <c r="H98" s="125"/>
      <c r="I98" s="125"/>
      <c r="K98" s="125"/>
    </row>
    <row r="99" spans="1:11" s="109" customFormat="1" ht="18.75">
      <c r="A99" s="252"/>
      <c r="C99" s="125"/>
      <c r="D99" s="127" t="s">
        <v>1353</v>
      </c>
      <c r="E99" s="163"/>
      <c r="F99" s="125"/>
      <c r="G99" s="125"/>
      <c r="H99" s="125"/>
      <c r="I99" s="125"/>
      <c r="K99" s="125"/>
    </row>
    <row r="100" spans="1:11" s="109" customFormat="1" ht="18.75">
      <c r="A100" s="252"/>
      <c r="C100" s="125"/>
      <c r="D100" s="127"/>
      <c r="E100" s="163"/>
      <c r="F100" s="125"/>
      <c r="G100" s="125"/>
      <c r="H100" s="125"/>
      <c r="I100" s="125"/>
      <c r="K100" s="125"/>
    </row>
    <row r="101" spans="1:11" s="109" customFormat="1" ht="18.75">
      <c r="A101" s="252"/>
      <c r="C101" s="125"/>
      <c r="D101" s="127"/>
      <c r="E101" s="163"/>
      <c r="F101" s="133"/>
      <c r="G101" s="125"/>
      <c r="H101" s="125"/>
      <c r="I101" s="125"/>
      <c r="K101" s="125"/>
    </row>
    <row r="102" spans="1:11" ht="18.75">
      <c r="A102" s="253">
        <v>15</v>
      </c>
      <c r="B102" s="120" t="s">
        <v>756</v>
      </c>
      <c r="C102" s="120" t="s">
        <v>557</v>
      </c>
      <c r="D102" s="258" t="s">
        <v>558</v>
      </c>
      <c r="E102" s="303">
        <v>200000</v>
      </c>
      <c r="F102" s="303">
        <v>200000</v>
      </c>
      <c r="G102" s="254">
        <v>200000</v>
      </c>
      <c r="H102" s="254">
        <v>200000</v>
      </c>
      <c r="I102" s="254" t="s">
        <v>559</v>
      </c>
      <c r="J102" s="120" t="s">
        <v>107</v>
      </c>
      <c r="K102" s="119" t="s">
        <v>450</v>
      </c>
    </row>
    <row r="103" spans="1:11" ht="18.75">
      <c r="A103" s="252"/>
      <c r="B103" s="125" t="s">
        <v>1023</v>
      </c>
      <c r="C103" s="125" t="s">
        <v>560</v>
      </c>
      <c r="D103" s="127" t="s">
        <v>1360</v>
      </c>
      <c r="E103" s="125"/>
      <c r="F103" s="163"/>
      <c r="G103" s="125"/>
      <c r="H103" s="125"/>
      <c r="I103" s="125" t="s">
        <v>561</v>
      </c>
      <c r="J103" s="125" t="s">
        <v>562</v>
      </c>
      <c r="K103" s="125"/>
    </row>
    <row r="104" spans="1:11" ht="18.75">
      <c r="A104" s="252"/>
      <c r="B104" s="125" t="s">
        <v>1346</v>
      </c>
      <c r="C104" s="125" t="s">
        <v>666</v>
      </c>
      <c r="D104" s="127" t="s">
        <v>1424</v>
      </c>
      <c r="E104" s="125"/>
      <c r="F104" s="163"/>
      <c r="G104" s="125"/>
      <c r="H104" s="125"/>
      <c r="I104" s="125"/>
      <c r="J104" s="125" t="s">
        <v>564</v>
      </c>
      <c r="K104" s="125"/>
    </row>
    <row r="105" spans="1:11" ht="18.75">
      <c r="A105" s="252"/>
      <c r="B105" s="125"/>
      <c r="C105" s="125"/>
      <c r="D105" s="127" t="s">
        <v>1383</v>
      </c>
      <c r="E105" s="125"/>
      <c r="F105" s="163"/>
      <c r="G105" s="125"/>
      <c r="H105" s="125"/>
      <c r="I105" s="125"/>
      <c r="J105" s="125"/>
      <c r="K105" s="125"/>
    </row>
    <row r="106" spans="1:11" ht="18.75">
      <c r="A106" s="252"/>
      <c r="B106" s="109"/>
      <c r="C106" s="125"/>
      <c r="D106" s="127"/>
      <c r="E106" s="125"/>
      <c r="F106" s="163"/>
      <c r="G106" s="125"/>
      <c r="H106" s="125"/>
      <c r="I106" s="125"/>
      <c r="J106" s="125"/>
      <c r="K106" s="125"/>
    </row>
    <row r="107" spans="1:11" ht="18.75">
      <c r="A107" s="252"/>
      <c r="B107" s="468"/>
      <c r="C107" s="125"/>
      <c r="D107" s="127"/>
      <c r="E107" s="125"/>
      <c r="F107" s="163"/>
      <c r="G107" s="125"/>
      <c r="H107" s="125"/>
      <c r="I107" s="125"/>
      <c r="J107" s="125"/>
      <c r="K107" s="125"/>
    </row>
    <row r="108" spans="1:11" ht="18.75">
      <c r="A108" s="252"/>
      <c r="B108" s="109"/>
      <c r="C108" s="125"/>
      <c r="D108" s="127"/>
      <c r="E108" s="125"/>
      <c r="F108" s="163"/>
      <c r="G108" s="125"/>
      <c r="H108" s="125"/>
      <c r="I108" s="125"/>
      <c r="J108" s="125"/>
      <c r="K108" s="125"/>
    </row>
    <row r="109" spans="1:11" ht="18.75">
      <c r="A109" s="259"/>
      <c r="B109" s="133"/>
      <c r="C109" s="133"/>
      <c r="D109" s="135"/>
      <c r="E109" s="133"/>
      <c r="F109" s="278"/>
      <c r="G109" s="133"/>
      <c r="H109" s="133"/>
      <c r="I109" s="133"/>
      <c r="J109" s="133"/>
      <c r="K109" s="133"/>
    </row>
    <row r="110" spans="1:14" s="109" customFormat="1" ht="18.75">
      <c r="A110" s="253">
        <v>16</v>
      </c>
      <c r="B110" s="161" t="s">
        <v>1357</v>
      </c>
      <c r="C110" s="120" t="s">
        <v>557</v>
      </c>
      <c r="D110" s="258" t="s">
        <v>699</v>
      </c>
      <c r="E110" s="475">
        <v>200000</v>
      </c>
      <c r="F110" s="254">
        <v>200000</v>
      </c>
      <c r="G110" s="254">
        <v>200000</v>
      </c>
      <c r="H110" s="254">
        <v>200000</v>
      </c>
      <c r="I110" s="254" t="s">
        <v>559</v>
      </c>
      <c r="J110" s="161" t="s">
        <v>107</v>
      </c>
      <c r="K110" s="119" t="s">
        <v>450</v>
      </c>
      <c r="L110" s="109">
        <v>585000</v>
      </c>
      <c r="M110" s="109">
        <v>200000</v>
      </c>
      <c r="N110" s="109">
        <f>SUM(L110-M110)</f>
        <v>385000</v>
      </c>
    </row>
    <row r="111" spans="1:11" s="109" customFormat="1" ht="18.75">
      <c r="A111" s="250"/>
      <c r="B111" s="109" t="s">
        <v>1358</v>
      </c>
      <c r="C111" s="125" t="s">
        <v>560</v>
      </c>
      <c r="D111" s="255" t="s">
        <v>1363</v>
      </c>
      <c r="E111" s="125"/>
      <c r="G111" s="125"/>
      <c r="H111" s="125"/>
      <c r="I111" s="125" t="s">
        <v>561</v>
      </c>
      <c r="J111" s="109" t="s">
        <v>562</v>
      </c>
      <c r="K111" s="125"/>
    </row>
    <row r="112" spans="1:11" s="109" customFormat="1" ht="18.75">
      <c r="A112" s="252"/>
      <c r="B112" s="109" t="s">
        <v>1227</v>
      </c>
      <c r="C112" s="125" t="s">
        <v>563</v>
      </c>
      <c r="D112" s="255" t="s">
        <v>1435</v>
      </c>
      <c r="E112" s="125"/>
      <c r="G112" s="125"/>
      <c r="H112" s="125"/>
      <c r="I112" s="125"/>
      <c r="J112" s="109" t="s">
        <v>564</v>
      </c>
      <c r="K112" s="125"/>
    </row>
    <row r="113" spans="1:11" s="109" customFormat="1" ht="18.75">
      <c r="A113" s="259"/>
      <c r="B113" s="487"/>
      <c r="C113" s="133" t="s">
        <v>565</v>
      </c>
      <c r="D113" s="262" t="s">
        <v>1364</v>
      </c>
      <c r="E113" s="133"/>
      <c r="F113" s="132"/>
      <c r="G113" s="133"/>
      <c r="H113" s="133"/>
      <c r="I113" s="133"/>
      <c r="J113" s="132"/>
      <c r="K113" s="133"/>
    </row>
    <row r="114" spans="1:11" ht="18.75">
      <c r="A114" s="260"/>
      <c r="B114" s="109"/>
      <c r="C114" s="109"/>
      <c r="D114" s="375"/>
      <c r="E114" s="109"/>
      <c r="F114" s="109"/>
      <c r="G114" s="109"/>
      <c r="H114" s="109"/>
      <c r="I114" s="109"/>
      <c r="J114" s="109"/>
      <c r="K114" s="109"/>
    </row>
    <row r="115" spans="1:11" ht="18.75">
      <c r="A115" s="623" t="s">
        <v>645</v>
      </c>
      <c r="B115" s="623"/>
      <c r="C115" s="623"/>
      <c r="D115" s="623"/>
      <c r="E115" s="623"/>
      <c r="F115" s="623"/>
      <c r="G115" s="623"/>
      <c r="H115" s="623"/>
      <c r="I115" s="623"/>
      <c r="J115" s="623"/>
      <c r="K115" s="623"/>
    </row>
    <row r="116" spans="1:11" ht="18.75">
      <c r="A116" s="260"/>
      <c r="B116" s="109"/>
      <c r="C116" s="109"/>
      <c r="D116" s="375"/>
      <c r="E116" s="109"/>
      <c r="F116" s="109"/>
      <c r="G116" s="109"/>
      <c r="H116" s="109"/>
      <c r="I116" s="109"/>
      <c r="J116" s="109"/>
      <c r="K116" s="109"/>
    </row>
    <row r="117" ht="18.75"/>
    <row r="118" spans="1:11" ht="18.75">
      <c r="A118" s="471" t="s">
        <v>1137</v>
      </c>
      <c r="J118" s="470" t="s">
        <v>785</v>
      </c>
      <c r="K118" s="126"/>
    </row>
    <row r="119" ht="18.75">
      <c r="A119" s="175" t="s">
        <v>742</v>
      </c>
    </row>
    <row r="120" spans="1:11" ht="18.75">
      <c r="A120" s="627" t="s">
        <v>743</v>
      </c>
      <c r="B120" s="627"/>
      <c r="C120" s="627"/>
      <c r="D120" s="627"/>
      <c r="E120" s="627"/>
      <c r="F120" s="627"/>
      <c r="G120" s="627"/>
      <c r="H120" s="627"/>
      <c r="I120" s="627"/>
      <c r="J120" s="627"/>
      <c r="K120" s="627"/>
    </row>
    <row r="121" spans="1:11" ht="18.75">
      <c r="A121" s="624" t="s">
        <v>0</v>
      </c>
      <c r="B121" s="610" t="s">
        <v>1</v>
      </c>
      <c r="C121" s="610" t="s">
        <v>2</v>
      </c>
      <c r="D121" s="107" t="s">
        <v>3</v>
      </c>
      <c r="E121" s="628" t="s">
        <v>4</v>
      </c>
      <c r="F121" s="629"/>
      <c r="G121" s="629"/>
      <c r="H121" s="630"/>
      <c r="I121" s="107" t="s">
        <v>363</v>
      </c>
      <c r="J121" s="108" t="s">
        <v>5</v>
      </c>
      <c r="K121" s="616" t="s">
        <v>728</v>
      </c>
    </row>
    <row r="122" spans="1:11" ht="18.75">
      <c r="A122" s="625"/>
      <c r="B122" s="611"/>
      <c r="C122" s="611"/>
      <c r="D122" s="110" t="s">
        <v>6</v>
      </c>
      <c r="E122" s="111">
        <v>2561</v>
      </c>
      <c r="F122" s="107">
        <v>2562</v>
      </c>
      <c r="G122" s="112">
        <v>2563</v>
      </c>
      <c r="H122" s="112">
        <v>2564</v>
      </c>
      <c r="I122" s="110" t="s">
        <v>556</v>
      </c>
      <c r="J122" s="113" t="s">
        <v>7</v>
      </c>
      <c r="K122" s="617"/>
    </row>
    <row r="123" spans="1:11" ht="18.75">
      <c r="A123" s="626"/>
      <c r="B123" s="621"/>
      <c r="C123" s="621"/>
      <c r="D123" s="114"/>
      <c r="E123" s="115" t="s">
        <v>8</v>
      </c>
      <c r="F123" s="117" t="s">
        <v>8</v>
      </c>
      <c r="G123" s="116" t="s">
        <v>8</v>
      </c>
      <c r="H123" s="116" t="s">
        <v>8</v>
      </c>
      <c r="I123" s="117"/>
      <c r="J123" s="118"/>
      <c r="K123" s="618"/>
    </row>
    <row r="124" spans="1:11" s="109" customFormat="1" ht="18.75">
      <c r="A124" s="253">
        <v>17</v>
      </c>
      <c r="B124" s="161" t="s">
        <v>1015</v>
      </c>
      <c r="C124" s="120" t="s">
        <v>697</v>
      </c>
      <c r="D124" s="258" t="s">
        <v>573</v>
      </c>
      <c r="E124" s="162">
        <v>200000</v>
      </c>
      <c r="F124" s="475">
        <v>200000</v>
      </c>
      <c r="G124" s="254">
        <v>200000</v>
      </c>
      <c r="H124" s="162">
        <v>200000</v>
      </c>
      <c r="I124" s="254" t="s">
        <v>559</v>
      </c>
      <c r="J124" s="161" t="s">
        <v>107</v>
      </c>
      <c r="K124" s="119" t="s">
        <v>450</v>
      </c>
    </row>
    <row r="125" spans="1:11" s="109" customFormat="1" ht="18.75">
      <c r="A125" s="252"/>
      <c r="B125" s="109" t="s">
        <v>1492</v>
      </c>
      <c r="C125" s="125" t="s">
        <v>560</v>
      </c>
      <c r="D125" s="255" t="s">
        <v>1384</v>
      </c>
      <c r="E125" s="123"/>
      <c r="F125" s="103"/>
      <c r="G125" s="163"/>
      <c r="H125" s="125"/>
      <c r="I125" s="125" t="s">
        <v>561</v>
      </c>
      <c r="J125" s="109" t="s">
        <v>562</v>
      </c>
      <c r="K125" s="125"/>
    </row>
    <row r="126" spans="1:11" s="109" customFormat="1" ht="18.75">
      <c r="A126" s="252"/>
      <c r="B126" s="109" t="s">
        <v>743</v>
      </c>
      <c r="C126" s="125" t="s">
        <v>666</v>
      </c>
      <c r="D126" s="127" t="s">
        <v>1514</v>
      </c>
      <c r="E126" s="123"/>
      <c r="F126" s="103"/>
      <c r="G126" s="163"/>
      <c r="H126" s="125"/>
      <c r="I126" s="125"/>
      <c r="J126" s="109" t="s">
        <v>564</v>
      </c>
      <c r="K126" s="125"/>
    </row>
    <row r="127" spans="1:11" s="109" customFormat="1" ht="18.75">
      <c r="A127" s="252"/>
      <c r="B127" s="125" t="s">
        <v>1156</v>
      </c>
      <c r="C127" s="163"/>
      <c r="D127" s="127" t="s">
        <v>1383</v>
      </c>
      <c r="E127" s="123"/>
      <c r="F127" s="103"/>
      <c r="G127" s="163"/>
      <c r="H127" s="125"/>
      <c r="I127" s="125"/>
      <c r="K127" s="125"/>
    </row>
    <row r="128" spans="1:11" s="109" customFormat="1" ht="18.75">
      <c r="A128" s="252"/>
      <c r="B128" s="109" t="s">
        <v>1155</v>
      </c>
      <c r="C128" s="163"/>
      <c r="D128" s="127"/>
      <c r="E128" s="123"/>
      <c r="F128" s="103"/>
      <c r="G128" s="163"/>
      <c r="H128" s="125"/>
      <c r="I128" s="125"/>
      <c r="K128" s="125"/>
    </row>
    <row r="129" spans="1:11" s="109" customFormat="1" ht="18.75">
      <c r="A129" s="259"/>
      <c r="B129" s="481"/>
      <c r="C129" s="278"/>
      <c r="D129" s="135"/>
      <c r="E129" s="133"/>
      <c r="F129" s="132"/>
      <c r="G129" s="278"/>
      <c r="H129" s="133"/>
      <c r="I129" s="133"/>
      <c r="J129" s="132"/>
      <c r="K129" s="133"/>
    </row>
    <row r="130" spans="1:11" ht="18.75">
      <c r="A130" s="253">
        <v>18</v>
      </c>
      <c r="B130" s="281" t="s">
        <v>1211</v>
      </c>
      <c r="C130" s="120" t="s">
        <v>695</v>
      </c>
      <c r="D130" s="292" t="s">
        <v>640</v>
      </c>
      <c r="E130" s="254"/>
      <c r="F130" s="254">
        <v>500000</v>
      </c>
      <c r="G130" s="254"/>
      <c r="H130" s="254"/>
      <c r="I130" s="254" t="s">
        <v>559</v>
      </c>
      <c r="J130" s="120" t="s">
        <v>582</v>
      </c>
      <c r="K130" s="119" t="s">
        <v>450</v>
      </c>
    </row>
    <row r="131" spans="1:11" ht="18.75">
      <c r="A131" s="250"/>
      <c r="B131" s="125" t="s">
        <v>743</v>
      </c>
      <c r="C131" s="125" t="s">
        <v>627</v>
      </c>
      <c r="D131" s="127" t="s">
        <v>1385</v>
      </c>
      <c r="E131" s="123"/>
      <c r="F131" s="123"/>
      <c r="G131" s="123"/>
      <c r="H131" s="125"/>
      <c r="I131" s="125" t="s">
        <v>561</v>
      </c>
      <c r="J131" s="125" t="s">
        <v>583</v>
      </c>
      <c r="K131" s="125"/>
    </row>
    <row r="132" spans="1:11" ht="18.75">
      <c r="A132" s="276"/>
      <c r="B132" s="467"/>
      <c r="C132" s="133" t="s">
        <v>641</v>
      </c>
      <c r="D132" s="135" t="s">
        <v>1439</v>
      </c>
      <c r="E132" s="133"/>
      <c r="F132" s="370"/>
      <c r="G132" s="370"/>
      <c r="H132" s="133"/>
      <c r="I132" s="133"/>
      <c r="J132" s="133"/>
      <c r="K132" s="131"/>
    </row>
    <row r="133" spans="1:11" ht="18.75">
      <c r="A133" s="253">
        <v>19</v>
      </c>
      <c r="B133" s="120" t="s">
        <v>957</v>
      </c>
      <c r="C133" s="120" t="s">
        <v>980</v>
      </c>
      <c r="D133" s="258" t="s">
        <v>959</v>
      </c>
      <c r="F133" s="254"/>
      <c r="G133" s="254"/>
      <c r="H133" s="254">
        <v>1600000</v>
      </c>
      <c r="I133" s="254" t="s">
        <v>559</v>
      </c>
      <c r="J133" s="120" t="s">
        <v>582</v>
      </c>
      <c r="K133" s="119" t="s">
        <v>450</v>
      </c>
    </row>
    <row r="134" spans="1:11" ht="18.75">
      <c r="A134" s="250"/>
      <c r="B134" s="125" t="s">
        <v>960</v>
      </c>
      <c r="C134" s="125"/>
      <c r="D134" s="127" t="s">
        <v>1386</v>
      </c>
      <c r="F134" s="125"/>
      <c r="G134" s="109"/>
      <c r="H134" s="125"/>
      <c r="I134" s="125" t="s">
        <v>561</v>
      </c>
      <c r="J134" s="125" t="s">
        <v>583</v>
      </c>
      <c r="K134" s="124"/>
    </row>
    <row r="135" spans="1:11" ht="18.75">
      <c r="A135" s="259"/>
      <c r="B135" s="468"/>
      <c r="C135" s="133"/>
      <c r="D135" s="131" t="s">
        <v>1387</v>
      </c>
      <c r="F135" s="133"/>
      <c r="G135" s="133"/>
      <c r="H135" s="133"/>
      <c r="I135" s="133"/>
      <c r="J135" s="133"/>
      <c r="K135" s="125"/>
    </row>
    <row r="136" spans="1:11" ht="18.75">
      <c r="A136" s="253">
        <v>20</v>
      </c>
      <c r="B136" s="120" t="s">
        <v>634</v>
      </c>
      <c r="C136" s="120" t="s">
        <v>961</v>
      </c>
      <c r="D136" s="258" t="s">
        <v>628</v>
      </c>
      <c r="E136" s="120"/>
      <c r="F136" s="254"/>
      <c r="G136" s="254"/>
      <c r="H136" s="254">
        <v>250000</v>
      </c>
      <c r="I136" s="254" t="s">
        <v>559</v>
      </c>
      <c r="J136" s="120" t="s">
        <v>582</v>
      </c>
      <c r="K136" s="119" t="s">
        <v>450</v>
      </c>
    </row>
    <row r="137" spans="1:11" ht="18.75">
      <c r="A137" s="250"/>
      <c r="B137" s="125" t="s">
        <v>960</v>
      </c>
      <c r="C137" s="125"/>
      <c r="D137" s="279" t="s">
        <v>1388</v>
      </c>
      <c r="E137" s="125"/>
      <c r="F137" s="125"/>
      <c r="G137" s="109"/>
      <c r="H137" s="125"/>
      <c r="I137" s="125" t="s">
        <v>561</v>
      </c>
      <c r="J137" s="125" t="s">
        <v>583</v>
      </c>
      <c r="K137" s="124"/>
    </row>
    <row r="138" spans="1:11" ht="18.75">
      <c r="A138" s="250"/>
      <c r="B138" s="468"/>
      <c r="C138" s="125"/>
      <c r="D138" s="279" t="s">
        <v>1259</v>
      </c>
      <c r="E138" s="125"/>
      <c r="F138" s="125"/>
      <c r="G138" s="109"/>
      <c r="H138" s="125"/>
      <c r="I138" s="125"/>
      <c r="J138" s="125"/>
      <c r="K138" s="124"/>
    </row>
    <row r="139" spans="1:11" ht="18.75">
      <c r="A139" s="259"/>
      <c r="B139" s="133"/>
      <c r="C139" s="133"/>
      <c r="D139" s="284" t="s">
        <v>1389</v>
      </c>
      <c r="E139" s="133"/>
      <c r="F139" s="133"/>
      <c r="G139" s="133"/>
      <c r="H139" s="133"/>
      <c r="I139" s="133"/>
      <c r="J139" s="133"/>
      <c r="K139" s="133"/>
    </row>
    <row r="140" spans="1:11" ht="18.75">
      <c r="A140" s="253">
        <v>21</v>
      </c>
      <c r="B140" s="120" t="s">
        <v>629</v>
      </c>
      <c r="C140" s="120" t="s">
        <v>630</v>
      </c>
      <c r="D140" s="258" t="s">
        <v>631</v>
      </c>
      <c r="E140" s="254"/>
      <c r="F140" s="254"/>
      <c r="G140" s="254"/>
      <c r="H140" s="254">
        <v>67000</v>
      </c>
      <c r="I140" s="254" t="s">
        <v>559</v>
      </c>
      <c r="J140" s="120" t="s">
        <v>582</v>
      </c>
      <c r="K140" s="119" t="s">
        <v>450</v>
      </c>
    </row>
    <row r="141" spans="1:11" ht="18.75">
      <c r="A141" s="250"/>
      <c r="B141" s="125" t="s">
        <v>960</v>
      </c>
      <c r="C141" s="125" t="s">
        <v>632</v>
      </c>
      <c r="D141" s="127" t="s">
        <v>955</v>
      </c>
      <c r="E141" s="125"/>
      <c r="F141" s="125"/>
      <c r="G141" s="125"/>
      <c r="H141" s="125"/>
      <c r="I141" s="125" t="s">
        <v>561</v>
      </c>
      <c r="J141" s="125" t="s">
        <v>583</v>
      </c>
      <c r="K141" s="124"/>
    </row>
    <row r="142" spans="1:11" ht="18.75">
      <c r="A142" s="276"/>
      <c r="B142" s="467"/>
      <c r="C142" s="133"/>
      <c r="D142" s="135" t="s">
        <v>1259</v>
      </c>
      <c r="E142" s="133"/>
      <c r="F142" s="133"/>
      <c r="G142" s="133"/>
      <c r="H142" s="139"/>
      <c r="I142" s="139"/>
      <c r="J142" s="133"/>
      <c r="K142" s="131"/>
    </row>
    <row r="143" spans="1:11" s="109" customFormat="1" ht="18.75">
      <c r="A143" s="260"/>
      <c r="D143" s="128"/>
      <c r="K143" s="128"/>
    </row>
    <row r="144" spans="1:11" ht="18.75">
      <c r="A144" s="622" t="s">
        <v>950</v>
      </c>
      <c r="B144" s="622"/>
      <c r="C144" s="622"/>
      <c r="D144" s="622"/>
      <c r="E144" s="622"/>
      <c r="F144" s="622"/>
      <c r="G144" s="622"/>
      <c r="H144" s="622"/>
      <c r="I144" s="622"/>
      <c r="J144" s="622"/>
      <c r="K144" s="622"/>
    </row>
    <row r="145" spans="1:11" s="109" customFormat="1" ht="18.75">
      <c r="A145" s="260"/>
      <c r="D145" s="128"/>
      <c r="K145" s="128"/>
    </row>
    <row r="146" spans="1:11" s="109" customFormat="1" ht="18.75">
      <c r="A146" s="260"/>
      <c r="D146" s="128"/>
      <c r="K146" s="128"/>
    </row>
    <row r="147" ht="18.75"/>
    <row r="148" spans="1:11" s="109" customFormat="1" ht="18.75">
      <c r="A148" s="471" t="s">
        <v>1137</v>
      </c>
      <c r="B148" s="103"/>
      <c r="C148" s="103"/>
      <c r="D148" s="103"/>
      <c r="E148" s="103"/>
      <c r="F148" s="103"/>
      <c r="G148" s="103"/>
      <c r="H148" s="103"/>
      <c r="I148" s="103"/>
      <c r="J148" s="470" t="s">
        <v>785</v>
      </c>
      <c r="K148" s="105"/>
    </row>
    <row r="149" spans="1:11" s="109" customFormat="1" ht="18.75">
      <c r="A149" s="175" t="s">
        <v>742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</row>
    <row r="150" spans="1:11" s="109" customFormat="1" ht="18.75">
      <c r="A150" s="627" t="s">
        <v>644</v>
      </c>
      <c r="B150" s="627"/>
      <c r="C150" s="627"/>
      <c r="D150" s="627"/>
      <c r="E150" s="627"/>
      <c r="F150" s="627"/>
      <c r="G150" s="627"/>
      <c r="H150" s="627"/>
      <c r="I150" s="627"/>
      <c r="J150" s="627"/>
      <c r="K150" s="627"/>
    </row>
    <row r="151" spans="1:11" s="109" customFormat="1" ht="18.75">
      <c r="A151" s="624" t="s">
        <v>0</v>
      </c>
      <c r="B151" s="610" t="s">
        <v>1</v>
      </c>
      <c r="C151" s="610" t="s">
        <v>2</v>
      </c>
      <c r="D151" s="107" t="s">
        <v>3</v>
      </c>
      <c r="E151" s="628" t="s">
        <v>4</v>
      </c>
      <c r="F151" s="629"/>
      <c r="G151" s="629"/>
      <c r="H151" s="630"/>
      <c r="I151" s="107" t="s">
        <v>363</v>
      </c>
      <c r="J151" s="108" t="s">
        <v>5</v>
      </c>
      <c r="K151" s="616" t="s">
        <v>728</v>
      </c>
    </row>
    <row r="152" spans="1:11" s="109" customFormat="1" ht="18.75">
      <c r="A152" s="625"/>
      <c r="B152" s="611"/>
      <c r="C152" s="611"/>
      <c r="D152" s="110" t="s">
        <v>6</v>
      </c>
      <c r="E152" s="111">
        <v>2561</v>
      </c>
      <c r="F152" s="107">
        <v>2562</v>
      </c>
      <c r="G152" s="112">
        <v>2563</v>
      </c>
      <c r="H152" s="112">
        <v>2564</v>
      </c>
      <c r="I152" s="110" t="s">
        <v>556</v>
      </c>
      <c r="J152" s="113" t="s">
        <v>7</v>
      </c>
      <c r="K152" s="617"/>
    </row>
    <row r="153" spans="1:11" s="109" customFormat="1" ht="18.75">
      <c r="A153" s="626"/>
      <c r="B153" s="621"/>
      <c r="C153" s="621"/>
      <c r="D153" s="114"/>
      <c r="E153" s="115" t="s">
        <v>8</v>
      </c>
      <c r="F153" s="117" t="s">
        <v>8</v>
      </c>
      <c r="G153" s="116" t="s">
        <v>8</v>
      </c>
      <c r="H153" s="116" t="s">
        <v>8</v>
      </c>
      <c r="I153" s="117"/>
      <c r="J153" s="118"/>
      <c r="K153" s="618"/>
    </row>
    <row r="154" spans="1:14" ht="18.75">
      <c r="A154" s="250">
        <v>22</v>
      </c>
      <c r="B154" s="109" t="s">
        <v>1086</v>
      </c>
      <c r="C154" s="125" t="s">
        <v>557</v>
      </c>
      <c r="D154" s="251" t="s">
        <v>558</v>
      </c>
      <c r="E154" s="123">
        <v>100000</v>
      </c>
      <c r="F154" s="123">
        <v>100000</v>
      </c>
      <c r="G154" s="123">
        <v>100000</v>
      </c>
      <c r="H154" s="123">
        <v>100000</v>
      </c>
      <c r="I154" s="123" t="s">
        <v>559</v>
      </c>
      <c r="J154" s="257" t="s">
        <v>107</v>
      </c>
      <c r="K154" s="124" t="s">
        <v>450</v>
      </c>
      <c r="L154" s="103">
        <v>200000</v>
      </c>
      <c r="M154" s="103">
        <v>100000</v>
      </c>
      <c r="N154" s="103">
        <f>SUM(L154-M154)</f>
        <v>100000</v>
      </c>
    </row>
    <row r="155" spans="1:12" ht="18.75">
      <c r="A155" s="252"/>
      <c r="B155" s="109" t="s">
        <v>574</v>
      </c>
      <c r="C155" s="125" t="s">
        <v>560</v>
      </c>
      <c r="D155" s="255" t="s">
        <v>1390</v>
      </c>
      <c r="E155" s="125"/>
      <c r="F155" s="109"/>
      <c r="G155" s="125"/>
      <c r="H155" s="125"/>
      <c r="I155" s="125" t="s">
        <v>561</v>
      </c>
      <c r="J155" s="257" t="s">
        <v>562</v>
      </c>
      <c r="K155" s="125"/>
      <c r="L155" s="103" t="s">
        <v>1444</v>
      </c>
    </row>
    <row r="156" spans="1:11" ht="18.75">
      <c r="A156" s="252"/>
      <c r="B156" s="125"/>
      <c r="C156" s="125" t="s">
        <v>563</v>
      </c>
      <c r="D156" s="255" t="s">
        <v>1440</v>
      </c>
      <c r="E156" s="125"/>
      <c r="F156" s="109"/>
      <c r="G156" s="125"/>
      <c r="H156" s="125"/>
      <c r="I156" s="125"/>
      <c r="J156" s="257" t="s">
        <v>564</v>
      </c>
      <c r="K156" s="125"/>
    </row>
    <row r="157" spans="1:11" ht="18.75">
      <c r="A157" s="252"/>
      <c r="B157" s="125"/>
      <c r="C157" s="125" t="s">
        <v>565</v>
      </c>
      <c r="D157" s="255" t="s">
        <v>1362</v>
      </c>
      <c r="E157" s="125"/>
      <c r="F157" s="109"/>
      <c r="G157" s="125"/>
      <c r="H157" s="125"/>
      <c r="I157" s="125"/>
      <c r="J157" s="257"/>
      <c r="K157" s="125"/>
    </row>
    <row r="158" spans="1:11" ht="18.75">
      <c r="A158" s="252"/>
      <c r="B158" s="468"/>
      <c r="C158" s="125"/>
      <c r="D158" s="255"/>
      <c r="E158" s="125"/>
      <c r="F158" s="109"/>
      <c r="G158" s="125"/>
      <c r="H158" s="125"/>
      <c r="I158" s="125"/>
      <c r="J158" s="257"/>
      <c r="K158" s="125"/>
    </row>
    <row r="159" spans="1:11" ht="18.75">
      <c r="A159" s="252"/>
      <c r="B159" s="109"/>
      <c r="C159" s="125"/>
      <c r="D159" s="255"/>
      <c r="E159" s="125"/>
      <c r="F159" s="109"/>
      <c r="G159" s="125"/>
      <c r="H159" s="125"/>
      <c r="I159" s="125"/>
      <c r="J159" s="257"/>
      <c r="K159" s="125"/>
    </row>
    <row r="160" spans="1:11" ht="18.75">
      <c r="A160" s="259"/>
      <c r="B160" s="132"/>
      <c r="C160" s="133"/>
      <c r="D160" s="262"/>
      <c r="E160" s="133"/>
      <c r="F160" s="132"/>
      <c r="G160" s="133"/>
      <c r="H160" s="133"/>
      <c r="I160" s="133"/>
      <c r="J160" s="275"/>
      <c r="K160" s="133"/>
    </row>
    <row r="161" spans="1:12" s="109" customFormat="1" ht="18.75">
      <c r="A161" s="253">
        <v>23</v>
      </c>
      <c r="B161" s="161" t="s">
        <v>1033</v>
      </c>
      <c r="C161" s="120" t="s">
        <v>697</v>
      </c>
      <c r="D161" s="258" t="s">
        <v>573</v>
      </c>
      <c r="E161" s="162">
        <v>200000</v>
      </c>
      <c r="F161" s="254">
        <v>200000</v>
      </c>
      <c r="G161" s="254">
        <v>200000</v>
      </c>
      <c r="H161" s="162">
        <v>200000</v>
      </c>
      <c r="I161" s="254" t="s">
        <v>559</v>
      </c>
      <c r="J161" s="161" t="s">
        <v>107</v>
      </c>
      <c r="K161" s="119" t="s">
        <v>450</v>
      </c>
      <c r="L161" s="109" t="s">
        <v>1350</v>
      </c>
    </row>
    <row r="162" spans="1:11" s="109" customFormat="1" ht="18.75">
      <c r="A162" s="252"/>
      <c r="B162" s="109" t="s">
        <v>1496</v>
      </c>
      <c r="C162" s="125" t="s">
        <v>560</v>
      </c>
      <c r="D162" s="255" t="s">
        <v>1442</v>
      </c>
      <c r="E162" s="123"/>
      <c r="F162" s="103"/>
      <c r="G162" s="125"/>
      <c r="H162" s="125"/>
      <c r="I162" s="125" t="s">
        <v>561</v>
      </c>
      <c r="J162" s="109" t="s">
        <v>562</v>
      </c>
      <c r="K162" s="125"/>
    </row>
    <row r="163" spans="1:11" s="109" customFormat="1" ht="18.75">
      <c r="A163" s="252"/>
      <c r="B163" s="109" t="s">
        <v>678</v>
      </c>
      <c r="C163" s="125" t="s">
        <v>563</v>
      </c>
      <c r="D163" s="255" t="s">
        <v>1443</v>
      </c>
      <c r="E163" s="125"/>
      <c r="G163" s="125"/>
      <c r="H163" s="125"/>
      <c r="I163" s="125"/>
      <c r="J163" s="109" t="s">
        <v>564</v>
      </c>
      <c r="K163" s="125"/>
    </row>
    <row r="164" spans="1:11" s="109" customFormat="1" ht="18.75">
      <c r="A164" s="252"/>
      <c r="B164" s="125" t="s">
        <v>1441</v>
      </c>
      <c r="C164" s="125" t="s">
        <v>565</v>
      </c>
      <c r="D164" s="255" t="s">
        <v>1369</v>
      </c>
      <c r="E164" s="125"/>
      <c r="G164" s="125"/>
      <c r="H164" s="125"/>
      <c r="I164" s="125"/>
      <c r="K164" s="125"/>
    </row>
    <row r="165" spans="1:11" s="109" customFormat="1" ht="18.75">
      <c r="A165" s="252"/>
      <c r="B165" s="125"/>
      <c r="C165" s="125"/>
      <c r="D165" s="255"/>
      <c r="E165" s="125"/>
      <c r="G165" s="125"/>
      <c r="H165" s="125"/>
      <c r="I165" s="125"/>
      <c r="K165" s="125"/>
    </row>
    <row r="166" spans="1:11" s="109" customFormat="1" ht="18.75">
      <c r="A166" s="252"/>
      <c r="B166" s="468"/>
      <c r="C166" s="125"/>
      <c r="D166" s="255"/>
      <c r="E166" s="125"/>
      <c r="G166" s="125"/>
      <c r="H166" s="125"/>
      <c r="I166" s="125"/>
      <c r="K166" s="125"/>
    </row>
    <row r="167" spans="1:11" s="109" customFormat="1" ht="18.75">
      <c r="A167" s="252"/>
      <c r="C167" s="125"/>
      <c r="D167" s="255"/>
      <c r="E167" s="125"/>
      <c r="G167" s="125"/>
      <c r="H167" s="125"/>
      <c r="I167" s="125"/>
      <c r="K167" s="125"/>
    </row>
    <row r="168" spans="1:11" s="109" customFormat="1" ht="18.75">
      <c r="A168" s="259"/>
      <c r="B168" s="132"/>
      <c r="C168" s="133"/>
      <c r="D168" s="262"/>
      <c r="E168" s="139"/>
      <c r="F168" s="138"/>
      <c r="G168" s="139"/>
      <c r="H168" s="139"/>
      <c r="I168" s="139"/>
      <c r="J168" s="132"/>
      <c r="K168" s="131"/>
    </row>
    <row r="169" spans="1:11" s="109" customFormat="1" ht="18.75">
      <c r="A169" s="260"/>
      <c r="D169" s="128"/>
      <c r="K169" s="128"/>
    </row>
    <row r="170" spans="1:11" s="109" customFormat="1" ht="18.75">
      <c r="A170" s="260"/>
      <c r="D170" s="128"/>
      <c r="K170" s="128"/>
    </row>
    <row r="171" spans="1:11" s="109" customFormat="1" ht="18.75">
      <c r="A171" s="260"/>
      <c r="D171" s="128"/>
      <c r="K171" s="128"/>
    </row>
    <row r="172" spans="1:11" s="109" customFormat="1" ht="18.75">
      <c r="A172" s="622" t="s">
        <v>956</v>
      </c>
      <c r="B172" s="622"/>
      <c r="C172" s="622"/>
      <c r="D172" s="622"/>
      <c r="E172" s="622"/>
      <c r="F172" s="622"/>
      <c r="G172" s="622"/>
      <c r="H172" s="622"/>
      <c r="I172" s="622"/>
      <c r="J172" s="622"/>
      <c r="K172" s="622"/>
    </row>
    <row r="173" spans="1:11" s="109" customFormat="1" ht="18.75">
      <c r="A173" s="260"/>
      <c r="D173" s="128"/>
      <c r="K173" s="128"/>
    </row>
    <row r="174" spans="1:11" s="109" customFormat="1" ht="18.75">
      <c r="A174" s="260"/>
      <c r="D174" s="128"/>
      <c r="K174" s="128"/>
    </row>
    <row r="175" ht="18.75"/>
    <row r="176" spans="1:11" s="109" customFormat="1" ht="18.75">
      <c r="A176" s="471" t="s">
        <v>1137</v>
      </c>
      <c r="B176" s="103"/>
      <c r="C176" s="103"/>
      <c r="D176" s="103"/>
      <c r="E176" s="103"/>
      <c r="F176" s="103"/>
      <c r="G176" s="103"/>
      <c r="H176" s="103"/>
      <c r="I176" s="103"/>
      <c r="J176" s="470" t="s">
        <v>785</v>
      </c>
      <c r="K176" s="105"/>
    </row>
    <row r="177" spans="1:11" s="109" customFormat="1" ht="18.75">
      <c r="A177" s="175" t="s">
        <v>742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</row>
    <row r="178" spans="1:11" s="109" customFormat="1" ht="18.75">
      <c r="A178" s="627" t="s">
        <v>644</v>
      </c>
      <c r="B178" s="627"/>
      <c r="C178" s="627"/>
      <c r="D178" s="627"/>
      <c r="E178" s="627"/>
      <c r="F178" s="627"/>
      <c r="G178" s="627"/>
      <c r="H178" s="627"/>
      <c r="I178" s="627"/>
      <c r="J178" s="627"/>
      <c r="K178" s="627"/>
    </row>
    <row r="179" spans="1:11" s="109" customFormat="1" ht="18.75">
      <c r="A179" s="624" t="s">
        <v>0</v>
      </c>
      <c r="B179" s="610" t="s">
        <v>1</v>
      </c>
      <c r="C179" s="610" t="s">
        <v>2</v>
      </c>
      <c r="D179" s="107" t="s">
        <v>3</v>
      </c>
      <c r="E179" s="628" t="s">
        <v>4</v>
      </c>
      <c r="F179" s="629"/>
      <c r="G179" s="629"/>
      <c r="H179" s="630"/>
      <c r="I179" s="107" t="s">
        <v>363</v>
      </c>
      <c r="J179" s="108" t="s">
        <v>5</v>
      </c>
      <c r="K179" s="616" t="s">
        <v>728</v>
      </c>
    </row>
    <row r="180" spans="1:11" s="109" customFormat="1" ht="18.75">
      <c r="A180" s="625"/>
      <c r="B180" s="611"/>
      <c r="C180" s="611"/>
      <c r="D180" s="110" t="s">
        <v>6</v>
      </c>
      <c r="E180" s="111">
        <v>2561</v>
      </c>
      <c r="F180" s="107">
        <v>2562</v>
      </c>
      <c r="G180" s="112">
        <v>2563</v>
      </c>
      <c r="H180" s="112">
        <v>2564</v>
      </c>
      <c r="I180" s="110" t="s">
        <v>556</v>
      </c>
      <c r="J180" s="113" t="s">
        <v>7</v>
      </c>
      <c r="K180" s="617"/>
    </row>
    <row r="181" spans="1:11" s="109" customFormat="1" ht="18.75">
      <c r="A181" s="626"/>
      <c r="B181" s="621"/>
      <c r="C181" s="621"/>
      <c r="D181" s="114"/>
      <c r="E181" s="115" t="s">
        <v>8</v>
      </c>
      <c r="F181" s="117" t="s">
        <v>8</v>
      </c>
      <c r="G181" s="116" t="s">
        <v>8</v>
      </c>
      <c r="H181" s="116" t="s">
        <v>8</v>
      </c>
      <c r="I181" s="117"/>
      <c r="J181" s="118"/>
      <c r="K181" s="618"/>
    </row>
    <row r="182" spans="1:11" s="109" customFormat="1" ht="18.75">
      <c r="A182" s="253">
        <v>24</v>
      </c>
      <c r="B182" s="161" t="s">
        <v>1021</v>
      </c>
      <c r="C182" s="120" t="s">
        <v>569</v>
      </c>
      <c r="D182" s="489" t="s">
        <v>1392</v>
      </c>
      <c r="E182" s="254">
        <v>200000</v>
      </c>
      <c r="F182" s="303">
        <v>200000</v>
      </c>
      <c r="G182" s="254">
        <v>200000</v>
      </c>
      <c r="H182" s="254">
        <v>200000</v>
      </c>
      <c r="I182" s="254" t="s">
        <v>559</v>
      </c>
      <c r="J182" s="161" t="s">
        <v>107</v>
      </c>
      <c r="K182" s="119" t="s">
        <v>450</v>
      </c>
    </row>
    <row r="183" spans="1:11" s="109" customFormat="1" ht="18.75">
      <c r="A183" s="252"/>
      <c r="B183" s="109" t="s">
        <v>1022</v>
      </c>
      <c r="C183" s="125" t="s">
        <v>568</v>
      </c>
      <c r="D183" s="255" t="s">
        <v>1445</v>
      </c>
      <c r="E183" s="125"/>
      <c r="G183" s="125"/>
      <c r="H183" s="125"/>
      <c r="I183" s="125" t="s">
        <v>561</v>
      </c>
      <c r="J183" s="109" t="s">
        <v>562</v>
      </c>
      <c r="K183" s="125"/>
    </row>
    <row r="184" spans="1:11" s="109" customFormat="1" ht="18.75">
      <c r="A184" s="252"/>
      <c r="B184" s="109" t="s">
        <v>678</v>
      </c>
      <c r="C184" s="125" t="s">
        <v>566</v>
      </c>
      <c r="D184" s="127" t="s">
        <v>1367</v>
      </c>
      <c r="E184" s="125"/>
      <c r="G184" s="125"/>
      <c r="H184" s="125"/>
      <c r="I184" s="125"/>
      <c r="J184" s="109" t="s">
        <v>564</v>
      </c>
      <c r="K184" s="125"/>
    </row>
    <row r="185" spans="1:11" s="109" customFormat="1" ht="18.75">
      <c r="A185" s="252"/>
      <c r="B185" s="468"/>
      <c r="C185" s="125"/>
      <c r="D185" s="127" t="s">
        <v>1353</v>
      </c>
      <c r="E185" s="125"/>
      <c r="G185" s="125"/>
      <c r="H185" s="125"/>
      <c r="I185" s="125"/>
      <c r="K185" s="125"/>
    </row>
    <row r="186" spans="1:11" s="109" customFormat="1" ht="18.75">
      <c r="A186" s="252"/>
      <c r="C186" s="125"/>
      <c r="D186" s="127"/>
      <c r="E186" s="125"/>
      <c r="G186" s="125"/>
      <c r="H186" s="125"/>
      <c r="I186" s="125"/>
      <c r="K186" s="125"/>
    </row>
    <row r="187" spans="1:11" ht="18.75">
      <c r="A187" s="253">
        <v>25</v>
      </c>
      <c r="B187" s="120" t="s">
        <v>1025</v>
      </c>
      <c r="C187" s="120" t="s">
        <v>630</v>
      </c>
      <c r="D187" s="258" t="s">
        <v>631</v>
      </c>
      <c r="E187" s="254">
        <v>200000</v>
      </c>
      <c r="F187" s="254">
        <v>200000</v>
      </c>
      <c r="G187" s="254">
        <v>200000</v>
      </c>
      <c r="H187" s="254">
        <v>200000</v>
      </c>
      <c r="I187" s="254" t="s">
        <v>559</v>
      </c>
      <c r="J187" s="120" t="s">
        <v>582</v>
      </c>
      <c r="K187" s="119" t="s">
        <v>450</v>
      </c>
    </row>
    <row r="188" spans="1:11" ht="18.75">
      <c r="A188" s="250"/>
      <c r="B188" s="125" t="s">
        <v>1026</v>
      </c>
      <c r="C188" s="125" t="s">
        <v>632</v>
      </c>
      <c r="D188" s="127" t="s">
        <v>1024</v>
      </c>
      <c r="E188" s="125"/>
      <c r="F188" s="125"/>
      <c r="G188" s="125"/>
      <c r="H188" s="125"/>
      <c r="I188" s="125" t="s">
        <v>561</v>
      </c>
      <c r="J188" s="125" t="s">
        <v>583</v>
      </c>
      <c r="K188" s="124"/>
    </row>
    <row r="189" spans="1:11" ht="18.75">
      <c r="A189" s="250"/>
      <c r="B189" s="468"/>
      <c r="C189" s="125"/>
      <c r="D189" s="127" t="s">
        <v>1258</v>
      </c>
      <c r="E189" s="125"/>
      <c r="F189" s="125"/>
      <c r="G189" s="125"/>
      <c r="H189" s="125"/>
      <c r="I189" s="125"/>
      <c r="J189" s="125"/>
      <c r="K189" s="124"/>
    </row>
    <row r="190" spans="1:11" ht="18.75">
      <c r="A190" s="276"/>
      <c r="B190" s="133"/>
      <c r="C190" s="133"/>
      <c r="D190" s="135"/>
      <c r="E190" s="133"/>
      <c r="F190" s="133"/>
      <c r="G190" s="133"/>
      <c r="H190" s="139"/>
      <c r="I190" s="139"/>
      <c r="J190" s="133"/>
      <c r="K190" s="133"/>
    </row>
    <row r="191" spans="1:11" ht="18.75">
      <c r="A191" s="253">
        <v>26</v>
      </c>
      <c r="B191" s="281" t="s">
        <v>1211</v>
      </c>
      <c r="C191" s="120" t="s">
        <v>695</v>
      </c>
      <c r="D191" s="292" t="s">
        <v>640</v>
      </c>
      <c r="E191" s="254"/>
      <c r="F191" s="254"/>
      <c r="G191" s="254">
        <v>400000</v>
      </c>
      <c r="H191" s="254"/>
      <c r="I191" s="254" t="s">
        <v>559</v>
      </c>
      <c r="J191" s="120" t="s">
        <v>582</v>
      </c>
      <c r="K191" s="119" t="s">
        <v>450</v>
      </c>
    </row>
    <row r="192" spans="1:11" ht="18.75">
      <c r="A192" s="250"/>
      <c r="B192" s="125" t="s">
        <v>974</v>
      </c>
      <c r="C192" s="125" t="s">
        <v>627</v>
      </c>
      <c r="D192" s="127" t="s">
        <v>1385</v>
      </c>
      <c r="E192" s="123"/>
      <c r="F192" s="123"/>
      <c r="G192" s="123"/>
      <c r="H192" s="125"/>
      <c r="I192" s="125" t="s">
        <v>561</v>
      </c>
      <c r="J192" s="125" t="s">
        <v>583</v>
      </c>
      <c r="K192" s="125"/>
    </row>
    <row r="193" spans="1:11" ht="18.75">
      <c r="A193" s="250"/>
      <c r="B193" s="468"/>
      <c r="C193" s="125" t="s">
        <v>641</v>
      </c>
      <c r="D193" s="127" t="s">
        <v>1446</v>
      </c>
      <c r="E193" s="125"/>
      <c r="F193" s="280"/>
      <c r="G193" s="280"/>
      <c r="H193" s="125"/>
      <c r="I193" s="125"/>
      <c r="J193" s="125"/>
      <c r="K193" s="124"/>
    </row>
    <row r="194" spans="1:11" ht="18.75">
      <c r="A194" s="253">
        <v>27</v>
      </c>
      <c r="B194" s="120" t="s">
        <v>972</v>
      </c>
      <c r="C194" s="120" t="s">
        <v>973</v>
      </c>
      <c r="D194" s="258" t="s">
        <v>628</v>
      </c>
      <c r="E194" s="254"/>
      <c r="F194" s="120"/>
      <c r="G194" s="120"/>
      <c r="H194" s="254">
        <v>250000</v>
      </c>
      <c r="I194" s="254" t="s">
        <v>559</v>
      </c>
      <c r="J194" s="120" t="s">
        <v>582</v>
      </c>
      <c r="K194" s="119" t="s">
        <v>450</v>
      </c>
    </row>
    <row r="195" spans="1:11" ht="18.75">
      <c r="A195" s="250"/>
      <c r="B195" s="125" t="s">
        <v>974</v>
      </c>
      <c r="C195" s="125"/>
      <c r="D195" s="124" t="s">
        <v>1393</v>
      </c>
      <c r="E195" s="125"/>
      <c r="F195" s="125"/>
      <c r="G195" s="109"/>
      <c r="H195" s="125"/>
      <c r="I195" s="125" t="s">
        <v>561</v>
      </c>
      <c r="J195" s="125" t="s">
        <v>583</v>
      </c>
      <c r="K195" s="124"/>
    </row>
    <row r="196" spans="1:11" ht="18.75">
      <c r="A196" s="259"/>
      <c r="B196" s="468"/>
      <c r="C196" s="133"/>
      <c r="D196" s="284" t="s">
        <v>1394</v>
      </c>
      <c r="E196" s="133"/>
      <c r="F196" s="133"/>
      <c r="G196" s="133"/>
      <c r="H196" s="133"/>
      <c r="I196" s="133"/>
      <c r="J196" s="133"/>
      <c r="K196" s="133"/>
    </row>
    <row r="197" spans="1:11" ht="18.75">
      <c r="A197" s="253">
        <v>28</v>
      </c>
      <c r="B197" s="120" t="s">
        <v>976</v>
      </c>
      <c r="C197" s="120" t="s">
        <v>977</v>
      </c>
      <c r="D197" s="258" t="s">
        <v>628</v>
      </c>
      <c r="E197" s="269"/>
      <c r="F197" s="269"/>
      <c r="G197" s="269"/>
      <c r="H197" s="269">
        <v>100000</v>
      </c>
      <c r="I197" s="254" t="s">
        <v>559</v>
      </c>
      <c r="J197" s="120" t="s">
        <v>582</v>
      </c>
      <c r="K197" s="119" t="s">
        <v>450</v>
      </c>
    </row>
    <row r="198" spans="1:11" ht="18.75">
      <c r="A198" s="250"/>
      <c r="B198" s="125" t="s">
        <v>644</v>
      </c>
      <c r="C198" s="125" t="s">
        <v>627</v>
      </c>
      <c r="D198" s="127" t="s">
        <v>1395</v>
      </c>
      <c r="E198" s="125"/>
      <c r="F198" s="125"/>
      <c r="G198" s="125"/>
      <c r="H198" s="125"/>
      <c r="I198" s="125" t="s">
        <v>561</v>
      </c>
      <c r="J198" s="125" t="s">
        <v>583</v>
      </c>
      <c r="K198" s="125"/>
    </row>
    <row r="199" spans="1:11" ht="18.75">
      <c r="A199" s="250"/>
      <c r="B199" s="468"/>
      <c r="C199" s="125"/>
      <c r="D199" s="127" t="s">
        <v>1396</v>
      </c>
      <c r="E199" s="123"/>
      <c r="F199" s="123"/>
      <c r="G199" s="123"/>
      <c r="H199" s="125"/>
      <c r="I199" s="125"/>
      <c r="J199" s="125"/>
      <c r="K199" s="124"/>
    </row>
    <row r="200" spans="1:11" ht="18.75">
      <c r="A200" s="276"/>
      <c r="B200" s="133"/>
      <c r="C200" s="133"/>
      <c r="D200" s="135" t="s">
        <v>1397</v>
      </c>
      <c r="E200" s="133"/>
      <c r="F200" s="133"/>
      <c r="G200" s="133"/>
      <c r="H200" s="133"/>
      <c r="I200" s="133"/>
      <c r="J200" s="133"/>
      <c r="K200" s="133"/>
    </row>
    <row r="201" spans="1:11" ht="18.75">
      <c r="A201" s="277"/>
      <c r="B201" s="109"/>
      <c r="C201" s="109"/>
      <c r="D201" s="255"/>
      <c r="E201" s="109"/>
      <c r="F201" s="109"/>
      <c r="G201" s="109"/>
      <c r="H201" s="109"/>
      <c r="I201" s="109"/>
      <c r="J201" s="109"/>
      <c r="K201" s="109"/>
    </row>
    <row r="202" spans="1:11" s="109" customFormat="1" ht="18.75">
      <c r="A202" s="622" t="s">
        <v>971</v>
      </c>
      <c r="B202" s="622"/>
      <c r="C202" s="622"/>
      <c r="D202" s="622"/>
      <c r="E202" s="622"/>
      <c r="F202" s="622"/>
      <c r="G202" s="622"/>
      <c r="H202" s="622"/>
      <c r="I202" s="622"/>
      <c r="J202" s="622"/>
      <c r="K202" s="622"/>
    </row>
    <row r="203" spans="1:11" ht="18.75">
      <c r="A203" s="277"/>
      <c r="B203" s="109"/>
      <c r="C203" s="109"/>
      <c r="D203" s="255"/>
      <c r="E203" s="109"/>
      <c r="F203" s="109"/>
      <c r="G203" s="109"/>
      <c r="H203" s="109"/>
      <c r="I203" s="109"/>
      <c r="J203" s="109"/>
      <c r="K203" s="109"/>
    </row>
    <row r="204" ht="18.75"/>
    <row r="205" spans="1:11" s="109" customFormat="1" ht="18.75">
      <c r="A205" s="260"/>
      <c r="D205" s="128"/>
      <c r="J205" s="470" t="s">
        <v>785</v>
      </c>
      <c r="K205" s="128"/>
    </row>
    <row r="206" spans="1:11" s="109" customFormat="1" ht="18.75">
      <c r="A206" s="471" t="s">
        <v>1137</v>
      </c>
      <c r="B206" s="103"/>
      <c r="C206" s="103"/>
      <c r="D206" s="103"/>
      <c r="E206" s="103"/>
      <c r="F206" s="103"/>
      <c r="G206" s="103"/>
      <c r="H206" s="103"/>
      <c r="I206" s="103"/>
      <c r="J206" s="103"/>
      <c r="K206" s="105"/>
    </row>
    <row r="207" spans="1:11" s="109" customFormat="1" ht="18.75">
      <c r="A207" s="175" t="s">
        <v>742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</row>
    <row r="208" spans="1:11" s="109" customFormat="1" ht="18.75">
      <c r="A208" s="627" t="s">
        <v>745</v>
      </c>
      <c r="B208" s="627"/>
      <c r="C208" s="627"/>
      <c r="D208" s="627"/>
      <c r="E208" s="627"/>
      <c r="F208" s="627"/>
      <c r="G208" s="627"/>
      <c r="H208" s="627"/>
      <c r="I208" s="627"/>
      <c r="J208" s="627"/>
      <c r="K208" s="627"/>
    </row>
    <row r="209" spans="1:11" s="109" customFormat="1" ht="18.75">
      <c r="A209" s="624" t="s">
        <v>0</v>
      </c>
      <c r="B209" s="610" t="s">
        <v>1</v>
      </c>
      <c r="C209" s="610" t="s">
        <v>2</v>
      </c>
      <c r="D209" s="107" t="s">
        <v>3</v>
      </c>
      <c r="E209" s="628" t="s">
        <v>4</v>
      </c>
      <c r="F209" s="629"/>
      <c r="G209" s="629"/>
      <c r="H209" s="630"/>
      <c r="I209" s="107" t="s">
        <v>363</v>
      </c>
      <c r="J209" s="108" t="s">
        <v>5</v>
      </c>
      <c r="K209" s="616" t="s">
        <v>728</v>
      </c>
    </row>
    <row r="210" spans="1:11" s="109" customFormat="1" ht="18.75">
      <c r="A210" s="625"/>
      <c r="B210" s="611"/>
      <c r="C210" s="611"/>
      <c r="D210" s="110" t="s">
        <v>6</v>
      </c>
      <c r="E210" s="111">
        <v>2561</v>
      </c>
      <c r="F210" s="107">
        <v>2562</v>
      </c>
      <c r="G210" s="112">
        <v>2563</v>
      </c>
      <c r="H210" s="112">
        <v>2564</v>
      </c>
      <c r="I210" s="110" t="s">
        <v>556</v>
      </c>
      <c r="J210" s="113" t="s">
        <v>7</v>
      </c>
      <c r="K210" s="617"/>
    </row>
    <row r="211" spans="1:11" s="109" customFormat="1" ht="18.75">
      <c r="A211" s="626"/>
      <c r="B211" s="621"/>
      <c r="C211" s="621"/>
      <c r="D211" s="114"/>
      <c r="E211" s="115" t="s">
        <v>8</v>
      </c>
      <c r="F211" s="117" t="s">
        <v>8</v>
      </c>
      <c r="G211" s="116" t="s">
        <v>8</v>
      </c>
      <c r="H211" s="116" t="s">
        <v>8</v>
      </c>
      <c r="I211" s="117"/>
      <c r="J211" s="118"/>
      <c r="K211" s="618"/>
    </row>
    <row r="212" spans="1:14" s="109" customFormat="1" ht="18.75">
      <c r="A212" s="253">
        <v>29</v>
      </c>
      <c r="B212" s="161" t="s">
        <v>1027</v>
      </c>
      <c r="C212" s="120" t="s">
        <v>569</v>
      </c>
      <c r="D212" s="258" t="s">
        <v>570</v>
      </c>
      <c r="E212" s="254">
        <v>136000</v>
      </c>
      <c r="F212" s="303">
        <v>136000</v>
      </c>
      <c r="G212" s="254">
        <v>136000</v>
      </c>
      <c r="H212" s="254">
        <v>136000</v>
      </c>
      <c r="I212" s="254" t="s">
        <v>559</v>
      </c>
      <c r="J212" s="161" t="s">
        <v>107</v>
      </c>
      <c r="K212" s="119" t="s">
        <v>450</v>
      </c>
      <c r="L212" s="109">
        <v>200000</v>
      </c>
      <c r="M212" s="109">
        <v>136000</v>
      </c>
      <c r="N212" s="109">
        <f>SUM(L212-M212)</f>
        <v>64000</v>
      </c>
    </row>
    <row r="213" spans="1:11" s="109" customFormat="1" ht="18.75">
      <c r="A213" s="252"/>
      <c r="B213" s="109" t="s">
        <v>1028</v>
      </c>
      <c r="C213" s="125" t="s">
        <v>568</v>
      </c>
      <c r="D213" s="255" t="s">
        <v>1398</v>
      </c>
      <c r="E213" s="125"/>
      <c r="G213" s="125"/>
      <c r="H213" s="125"/>
      <c r="I213" s="125" t="s">
        <v>561</v>
      </c>
      <c r="J213" s="109" t="s">
        <v>562</v>
      </c>
      <c r="K213" s="125"/>
    </row>
    <row r="214" spans="1:11" s="109" customFormat="1" ht="18.75">
      <c r="A214" s="252"/>
      <c r="B214" s="109" t="s">
        <v>679</v>
      </c>
      <c r="C214" s="125" t="s">
        <v>566</v>
      </c>
      <c r="D214" s="255" t="s">
        <v>1447</v>
      </c>
      <c r="E214" s="125"/>
      <c r="G214" s="125"/>
      <c r="H214" s="125"/>
      <c r="I214" s="125"/>
      <c r="J214" s="109" t="s">
        <v>564</v>
      </c>
      <c r="K214" s="125"/>
    </row>
    <row r="215" spans="1:11" s="109" customFormat="1" ht="18.75">
      <c r="A215" s="252"/>
      <c r="B215" s="125"/>
      <c r="C215" s="125"/>
      <c r="D215" s="127" t="s">
        <v>1367</v>
      </c>
      <c r="E215" s="125"/>
      <c r="G215" s="125"/>
      <c r="H215" s="125"/>
      <c r="I215" s="125"/>
      <c r="J215" s="257"/>
      <c r="K215" s="125"/>
    </row>
    <row r="216" spans="1:11" s="109" customFormat="1" ht="18.75">
      <c r="A216" s="252"/>
      <c r="C216" s="125"/>
      <c r="D216" s="127" t="s">
        <v>1353</v>
      </c>
      <c r="E216" s="125"/>
      <c r="G216" s="125"/>
      <c r="H216" s="125"/>
      <c r="I216" s="125"/>
      <c r="J216" s="257"/>
      <c r="K216" s="125"/>
    </row>
    <row r="217" spans="1:11" s="109" customFormat="1" ht="18.75">
      <c r="A217" s="252"/>
      <c r="B217" s="125"/>
      <c r="C217" s="125"/>
      <c r="D217" s="127"/>
      <c r="E217" s="125"/>
      <c r="G217" s="125"/>
      <c r="H217" s="125"/>
      <c r="I217" s="125"/>
      <c r="J217" s="257"/>
      <c r="K217" s="125"/>
    </row>
    <row r="218" spans="1:11" s="109" customFormat="1" ht="18.75">
      <c r="A218" s="259"/>
      <c r="B218" s="468"/>
      <c r="C218" s="133"/>
      <c r="D218" s="135"/>
      <c r="E218" s="133"/>
      <c r="F218" s="132"/>
      <c r="G218" s="133"/>
      <c r="H218" s="133"/>
      <c r="I218" s="133"/>
      <c r="J218" s="275"/>
      <c r="K218" s="133"/>
    </row>
    <row r="219" spans="1:12" s="109" customFormat="1" ht="18.75">
      <c r="A219" s="253">
        <v>30</v>
      </c>
      <c r="B219" s="161" t="s">
        <v>756</v>
      </c>
      <c r="C219" s="120" t="s">
        <v>557</v>
      </c>
      <c r="D219" s="258" t="s">
        <v>558</v>
      </c>
      <c r="E219" s="254">
        <v>400000</v>
      </c>
      <c r="F219" s="303">
        <v>400000</v>
      </c>
      <c r="G219" s="254">
        <v>400000</v>
      </c>
      <c r="H219" s="254">
        <v>400000</v>
      </c>
      <c r="I219" s="254" t="s">
        <v>559</v>
      </c>
      <c r="J219" s="490" t="s">
        <v>107</v>
      </c>
      <c r="K219" s="119" t="s">
        <v>450</v>
      </c>
      <c r="L219" s="476" t="s">
        <v>1350</v>
      </c>
    </row>
    <row r="220" spans="1:14" s="109" customFormat="1" ht="18.75">
      <c r="A220" s="252"/>
      <c r="B220" s="109" t="s">
        <v>1228</v>
      </c>
      <c r="C220" s="125" t="s">
        <v>560</v>
      </c>
      <c r="D220" s="255" t="s">
        <v>1352</v>
      </c>
      <c r="E220" s="125"/>
      <c r="G220" s="125"/>
      <c r="H220" s="125"/>
      <c r="I220" s="125" t="s">
        <v>561</v>
      </c>
      <c r="J220" s="257" t="s">
        <v>562</v>
      </c>
      <c r="K220" s="125"/>
      <c r="L220" s="109">
        <v>200000</v>
      </c>
      <c r="M220" s="109">
        <v>400000</v>
      </c>
      <c r="N220" s="109">
        <f>SUM(L220-M220)</f>
        <v>-200000</v>
      </c>
    </row>
    <row r="221" spans="1:11" s="109" customFormat="1" ht="18.75">
      <c r="A221" s="252"/>
      <c r="B221" s="125" t="s">
        <v>1351</v>
      </c>
      <c r="C221" s="125" t="s">
        <v>563</v>
      </c>
      <c r="D221" s="255" t="s">
        <v>1450</v>
      </c>
      <c r="E221" s="125"/>
      <c r="G221" s="125"/>
      <c r="H221" s="125"/>
      <c r="I221" s="125"/>
      <c r="J221" s="257" t="s">
        <v>564</v>
      </c>
      <c r="K221" s="125"/>
    </row>
    <row r="222" spans="1:11" s="109" customFormat="1" ht="18.75">
      <c r="A222" s="252"/>
      <c r="C222" s="125" t="s">
        <v>565</v>
      </c>
      <c r="D222" s="255" t="s">
        <v>1354</v>
      </c>
      <c r="E222" s="125"/>
      <c r="G222" s="125"/>
      <c r="H222" s="125"/>
      <c r="I222" s="125"/>
      <c r="J222" s="257"/>
      <c r="K222" s="125"/>
    </row>
    <row r="223" spans="1:11" s="109" customFormat="1" ht="18.75">
      <c r="A223" s="252"/>
      <c r="C223" s="125"/>
      <c r="D223" s="255" t="s">
        <v>1449</v>
      </c>
      <c r="E223" s="125"/>
      <c r="G223" s="125"/>
      <c r="H223" s="125"/>
      <c r="I223" s="125"/>
      <c r="J223" s="257"/>
      <c r="K223" s="125"/>
    </row>
    <row r="224" spans="1:11" s="109" customFormat="1" ht="18.75">
      <c r="A224" s="252"/>
      <c r="C224" s="125"/>
      <c r="D224" s="255" t="s">
        <v>1355</v>
      </c>
      <c r="E224" s="125"/>
      <c r="G224" s="125"/>
      <c r="H224" s="125"/>
      <c r="I224" s="125"/>
      <c r="J224" s="257"/>
      <c r="K224" s="125"/>
    </row>
    <row r="225" spans="1:11" s="109" customFormat="1" ht="18.75">
      <c r="A225" s="252"/>
      <c r="C225" s="125"/>
      <c r="D225" s="255" t="s">
        <v>1448</v>
      </c>
      <c r="E225" s="125"/>
      <c r="G225" s="125"/>
      <c r="H225" s="125"/>
      <c r="I225" s="125"/>
      <c r="J225" s="257"/>
      <c r="K225" s="125"/>
    </row>
    <row r="226" spans="1:11" s="109" customFormat="1" ht="18.75">
      <c r="A226" s="259"/>
      <c r="B226" s="468"/>
      <c r="C226" s="133"/>
      <c r="D226" s="255" t="s">
        <v>1353</v>
      </c>
      <c r="E226" s="133"/>
      <c r="F226" s="132"/>
      <c r="G226" s="133"/>
      <c r="H226" s="133"/>
      <c r="I226" s="133"/>
      <c r="J226" s="275"/>
      <c r="K226" s="133"/>
    </row>
    <row r="227" spans="1:11" ht="18.75">
      <c r="A227" s="253">
        <v>31</v>
      </c>
      <c r="B227" s="281" t="s">
        <v>646</v>
      </c>
      <c r="C227" s="120" t="s">
        <v>696</v>
      </c>
      <c r="D227" s="292" t="s">
        <v>647</v>
      </c>
      <c r="E227" s="254">
        <v>3824000</v>
      </c>
      <c r="F227" s="254">
        <v>3824000</v>
      </c>
      <c r="G227" s="254">
        <v>3824000</v>
      </c>
      <c r="H227" s="254">
        <v>3824000</v>
      </c>
      <c r="I227" s="254" t="s">
        <v>559</v>
      </c>
      <c r="J227" s="120" t="s">
        <v>582</v>
      </c>
      <c r="K227" s="119" t="s">
        <v>450</v>
      </c>
    </row>
    <row r="228" spans="1:11" ht="18.75">
      <c r="A228" s="250"/>
      <c r="B228" s="125" t="s">
        <v>575</v>
      </c>
      <c r="C228" s="125" t="s">
        <v>627</v>
      </c>
      <c r="D228" s="127" t="s">
        <v>648</v>
      </c>
      <c r="E228" s="125"/>
      <c r="F228" s="125"/>
      <c r="G228" s="125"/>
      <c r="H228" s="123"/>
      <c r="I228" s="125" t="s">
        <v>561</v>
      </c>
      <c r="J228" s="125" t="s">
        <v>583</v>
      </c>
      <c r="K228" s="125"/>
    </row>
    <row r="229" spans="1:11" s="109" customFormat="1" ht="18.75">
      <c r="A229" s="259"/>
      <c r="B229" s="467"/>
      <c r="C229" s="133"/>
      <c r="D229" s="131"/>
      <c r="E229" s="139"/>
      <c r="F229" s="139"/>
      <c r="G229" s="139"/>
      <c r="H229" s="133"/>
      <c r="I229" s="133"/>
      <c r="J229" s="133"/>
      <c r="K229" s="131"/>
    </row>
    <row r="230" spans="1:11" s="109" customFormat="1" ht="18.75">
      <c r="A230" s="260"/>
      <c r="B230" s="476"/>
      <c r="D230" s="128"/>
      <c r="E230" s="130"/>
      <c r="F230" s="130"/>
      <c r="G230" s="130"/>
      <c r="K230" s="128"/>
    </row>
    <row r="231" spans="1:11" s="109" customFormat="1" ht="18.75">
      <c r="A231" s="623" t="s">
        <v>978</v>
      </c>
      <c r="B231" s="623"/>
      <c r="C231" s="623"/>
      <c r="D231" s="623"/>
      <c r="E231" s="623"/>
      <c r="F231" s="623"/>
      <c r="G231" s="623"/>
      <c r="H231" s="623"/>
      <c r="I231" s="623"/>
      <c r="J231" s="623"/>
      <c r="K231" s="623"/>
    </row>
    <row r="232" spans="1:11" s="109" customFormat="1" ht="18.75">
      <c r="A232" s="260"/>
      <c r="B232" s="476"/>
      <c r="D232" s="128"/>
      <c r="E232" s="130"/>
      <c r="F232" s="130"/>
      <c r="G232" s="130"/>
      <c r="K232" s="128"/>
    </row>
    <row r="233" ht="18.75"/>
    <row r="234" spans="1:11" s="109" customFormat="1" ht="18.75">
      <c r="A234" s="260"/>
      <c r="D234" s="128"/>
      <c r="J234" s="470" t="s">
        <v>785</v>
      </c>
      <c r="K234" s="128"/>
    </row>
    <row r="235" spans="1:11" s="109" customFormat="1" ht="18.75">
      <c r="A235" s="471" t="s">
        <v>1137</v>
      </c>
      <c r="B235" s="103"/>
      <c r="C235" s="103"/>
      <c r="D235" s="103"/>
      <c r="E235" s="103"/>
      <c r="F235" s="103"/>
      <c r="G235" s="103"/>
      <c r="H235" s="103"/>
      <c r="I235" s="103"/>
      <c r="J235" s="103"/>
      <c r="K235" s="105"/>
    </row>
    <row r="236" spans="1:11" s="109" customFormat="1" ht="18.75">
      <c r="A236" s="175" t="s">
        <v>742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1:11" s="109" customFormat="1" ht="18.75">
      <c r="A237" s="627" t="s">
        <v>745</v>
      </c>
      <c r="B237" s="627"/>
      <c r="C237" s="627"/>
      <c r="D237" s="627"/>
      <c r="E237" s="627"/>
      <c r="F237" s="627"/>
      <c r="G237" s="627"/>
      <c r="H237" s="627"/>
      <c r="I237" s="627"/>
      <c r="J237" s="627"/>
      <c r="K237" s="627"/>
    </row>
    <row r="238" spans="1:11" s="109" customFormat="1" ht="18.75">
      <c r="A238" s="624" t="s">
        <v>0</v>
      </c>
      <c r="B238" s="610" t="s">
        <v>1</v>
      </c>
      <c r="C238" s="610" t="s">
        <v>2</v>
      </c>
      <c r="D238" s="107" t="s">
        <v>3</v>
      </c>
      <c r="E238" s="628" t="s">
        <v>4</v>
      </c>
      <c r="F238" s="629"/>
      <c r="G238" s="629"/>
      <c r="H238" s="630"/>
      <c r="I238" s="107" t="s">
        <v>363</v>
      </c>
      <c r="J238" s="108" t="s">
        <v>5</v>
      </c>
      <c r="K238" s="616" t="s">
        <v>728</v>
      </c>
    </row>
    <row r="239" spans="1:11" s="109" customFormat="1" ht="18.75">
      <c r="A239" s="625"/>
      <c r="B239" s="611"/>
      <c r="C239" s="611"/>
      <c r="D239" s="110" t="s">
        <v>6</v>
      </c>
      <c r="E239" s="111">
        <v>2561</v>
      </c>
      <c r="F239" s="107">
        <v>2562</v>
      </c>
      <c r="G239" s="112">
        <v>2563</v>
      </c>
      <c r="H239" s="112">
        <v>2564</v>
      </c>
      <c r="I239" s="110" t="s">
        <v>556</v>
      </c>
      <c r="J239" s="113" t="s">
        <v>7</v>
      </c>
      <c r="K239" s="617"/>
    </row>
    <row r="240" spans="1:11" s="109" customFormat="1" ht="18.75">
      <c r="A240" s="626"/>
      <c r="B240" s="621"/>
      <c r="C240" s="621"/>
      <c r="D240" s="114"/>
      <c r="E240" s="115" t="s">
        <v>8</v>
      </c>
      <c r="F240" s="117" t="s">
        <v>8</v>
      </c>
      <c r="G240" s="116" t="s">
        <v>8</v>
      </c>
      <c r="H240" s="116" t="s">
        <v>8</v>
      </c>
      <c r="I240" s="117"/>
      <c r="J240" s="118"/>
      <c r="K240" s="618"/>
    </row>
    <row r="241" spans="1:14" s="109" customFormat="1" ht="18.75">
      <c r="A241" s="253">
        <v>32</v>
      </c>
      <c r="B241" s="161" t="s">
        <v>1357</v>
      </c>
      <c r="C241" s="120" t="s">
        <v>557</v>
      </c>
      <c r="D241" s="258" t="s">
        <v>699</v>
      </c>
      <c r="E241" s="475">
        <v>200000</v>
      </c>
      <c r="F241" s="254">
        <v>200000</v>
      </c>
      <c r="G241" s="254">
        <v>200000</v>
      </c>
      <c r="H241" s="254">
        <v>200000</v>
      </c>
      <c r="I241" s="254" t="s">
        <v>559</v>
      </c>
      <c r="J241" s="161" t="s">
        <v>107</v>
      </c>
      <c r="K241" s="119" t="s">
        <v>450</v>
      </c>
      <c r="L241" s="109">
        <v>625000</v>
      </c>
      <c r="M241" s="109">
        <v>200000</v>
      </c>
      <c r="N241" s="109">
        <f>SUM(L241-M241)</f>
        <v>425000</v>
      </c>
    </row>
    <row r="242" spans="1:11" s="109" customFormat="1" ht="18.75">
      <c r="A242" s="250"/>
      <c r="B242" s="109" t="s">
        <v>1358</v>
      </c>
      <c r="C242" s="125" t="s">
        <v>560</v>
      </c>
      <c r="D242" s="255" t="s">
        <v>1363</v>
      </c>
      <c r="E242" s="125"/>
      <c r="G242" s="125"/>
      <c r="H242" s="125"/>
      <c r="I242" s="125" t="s">
        <v>561</v>
      </c>
      <c r="J242" s="109" t="s">
        <v>562</v>
      </c>
      <c r="K242" s="125"/>
    </row>
    <row r="243" spans="1:11" s="109" customFormat="1" ht="18.75">
      <c r="A243" s="252"/>
      <c r="B243" s="109" t="s">
        <v>1159</v>
      </c>
      <c r="C243" s="125" t="s">
        <v>563</v>
      </c>
      <c r="D243" s="255" t="s">
        <v>1497</v>
      </c>
      <c r="E243" s="125"/>
      <c r="G243" s="125"/>
      <c r="H243" s="125"/>
      <c r="I243" s="125"/>
      <c r="J243" s="109" t="s">
        <v>564</v>
      </c>
      <c r="K243" s="125"/>
    </row>
    <row r="244" spans="1:11" s="109" customFormat="1" ht="18.75">
      <c r="A244" s="252"/>
      <c r="B244" s="125"/>
      <c r="C244" s="125" t="s">
        <v>565</v>
      </c>
      <c r="D244" s="255" t="s">
        <v>1364</v>
      </c>
      <c r="E244" s="125"/>
      <c r="G244" s="125"/>
      <c r="H244" s="125"/>
      <c r="I244" s="125"/>
      <c r="K244" s="125"/>
    </row>
    <row r="245" spans="1:11" s="109" customFormat="1" ht="18.75">
      <c r="A245" s="252"/>
      <c r="B245" s="125"/>
      <c r="C245" s="125"/>
      <c r="D245" s="255"/>
      <c r="E245" s="125"/>
      <c r="G245" s="125"/>
      <c r="H245" s="257"/>
      <c r="I245" s="125"/>
      <c r="K245" s="125"/>
    </row>
    <row r="246" spans="1:11" s="109" customFormat="1" ht="18.75">
      <c r="A246" s="252"/>
      <c r="B246" s="468"/>
      <c r="C246" s="125"/>
      <c r="D246" s="255"/>
      <c r="E246" s="133"/>
      <c r="G246" s="125"/>
      <c r="H246" s="257"/>
      <c r="I246" s="125"/>
      <c r="K246" s="125"/>
    </row>
    <row r="247" spans="1:11" s="109" customFormat="1" ht="18.75">
      <c r="A247" s="253">
        <v>33</v>
      </c>
      <c r="B247" s="161" t="s">
        <v>1499</v>
      </c>
      <c r="C247" s="120" t="s">
        <v>557</v>
      </c>
      <c r="D247" s="258" t="s">
        <v>558</v>
      </c>
      <c r="E247" s="254">
        <v>200000</v>
      </c>
      <c r="F247" s="303">
        <v>200000</v>
      </c>
      <c r="G247" s="254">
        <v>200000</v>
      </c>
      <c r="H247" s="254">
        <v>200000</v>
      </c>
      <c r="I247" s="254" t="s">
        <v>559</v>
      </c>
      <c r="J247" s="490" t="s">
        <v>107</v>
      </c>
      <c r="K247" s="119" t="s">
        <v>450</v>
      </c>
    </row>
    <row r="248" spans="1:11" s="109" customFormat="1" ht="18.75">
      <c r="A248" s="252"/>
      <c r="B248" s="109" t="s">
        <v>1157</v>
      </c>
      <c r="C248" s="125" t="s">
        <v>560</v>
      </c>
      <c r="D248" s="255" t="s">
        <v>1399</v>
      </c>
      <c r="E248" s="125"/>
      <c r="G248" s="125"/>
      <c r="H248" s="125"/>
      <c r="I248" s="125" t="s">
        <v>561</v>
      </c>
      <c r="J248" s="257" t="s">
        <v>562</v>
      </c>
      <c r="K248" s="125"/>
    </row>
    <row r="249" spans="1:11" s="109" customFormat="1" ht="18.75">
      <c r="A249" s="252"/>
      <c r="B249" s="109" t="s">
        <v>1158</v>
      </c>
      <c r="C249" s="125" t="s">
        <v>563</v>
      </c>
      <c r="D249" s="255" t="s">
        <v>1474</v>
      </c>
      <c r="E249" s="125"/>
      <c r="G249" s="125"/>
      <c r="H249" s="125"/>
      <c r="I249" s="125"/>
      <c r="J249" s="257" t="s">
        <v>564</v>
      </c>
      <c r="K249" s="125"/>
    </row>
    <row r="250" spans="1:11" s="109" customFormat="1" ht="18.75">
      <c r="A250" s="259"/>
      <c r="B250" s="467"/>
      <c r="C250" s="133" t="s">
        <v>565</v>
      </c>
      <c r="D250" s="262" t="s">
        <v>1408</v>
      </c>
      <c r="E250" s="133"/>
      <c r="F250" s="132"/>
      <c r="G250" s="133"/>
      <c r="H250" s="133"/>
      <c r="I250" s="133"/>
      <c r="J250" s="275"/>
      <c r="K250" s="133"/>
    </row>
    <row r="251" spans="1:11" s="109" customFormat="1" ht="18.75">
      <c r="A251" s="253">
        <v>34</v>
      </c>
      <c r="B251" s="161" t="s">
        <v>1230</v>
      </c>
      <c r="C251" s="120" t="s">
        <v>697</v>
      </c>
      <c r="D251" s="258" t="s">
        <v>573</v>
      </c>
      <c r="E251" s="162"/>
      <c r="F251" s="254"/>
      <c r="G251" s="254">
        <v>200000</v>
      </c>
      <c r="H251" s="162">
        <v>200000</v>
      </c>
      <c r="I251" s="254" t="s">
        <v>559</v>
      </c>
      <c r="J251" s="161" t="s">
        <v>107</v>
      </c>
      <c r="K251" s="119" t="s">
        <v>450</v>
      </c>
    </row>
    <row r="252" spans="1:11" s="109" customFormat="1" ht="18.75">
      <c r="A252" s="252"/>
      <c r="B252" s="109" t="s">
        <v>1229</v>
      </c>
      <c r="C252" s="125" t="s">
        <v>560</v>
      </c>
      <c r="D252" s="255" t="s">
        <v>1391</v>
      </c>
      <c r="E252" s="123"/>
      <c r="F252" s="103"/>
      <c r="G252" s="125"/>
      <c r="H252" s="125"/>
      <c r="I252" s="125" t="s">
        <v>561</v>
      </c>
      <c r="J252" s="109" t="s">
        <v>562</v>
      </c>
      <c r="K252" s="125"/>
    </row>
    <row r="253" spans="1:11" s="109" customFormat="1" ht="18.75">
      <c r="A253" s="252"/>
      <c r="B253" s="109" t="s">
        <v>1451</v>
      </c>
      <c r="C253" s="125" t="s">
        <v>563</v>
      </c>
      <c r="D253" s="255" t="s">
        <v>1515</v>
      </c>
      <c r="E253" s="125"/>
      <c r="G253" s="125"/>
      <c r="H253" s="125"/>
      <c r="I253" s="125"/>
      <c r="J253" s="109" t="s">
        <v>564</v>
      </c>
      <c r="K253" s="125"/>
    </row>
    <row r="254" spans="1:11" s="109" customFormat="1" ht="18.75">
      <c r="A254" s="252"/>
      <c r="B254" s="481"/>
      <c r="C254" s="125" t="s">
        <v>565</v>
      </c>
      <c r="D254" s="255" t="s">
        <v>1369</v>
      </c>
      <c r="E254" s="125"/>
      <c r="G254" s="125"/>
      <c r="H254" s="125"/>
      <c r="I254" s="125"/>
      <c r="K254" s="125"/>
    </row>
    <row r="255" spans="1:11" s="483" customFormat="1" ht="18.75">
      <c r="A255" s="482"/>
      <c r="B255" s="468"/>
      <c r="C255" s="484"/>
      <c r="D255" s="485"/>
      <c r="E255" s="484"/>
      <c r="G255" s="484"/>
      <c r="H255" s="484"/>
      <c r="I255" s="484"/>
      <c r="K255" s="484"/>
    </row>
    <row r="256" spans="1:11" s="109" customFormat="1" ht="18.75">
      <c r="A256" s="253">
        <v>35</v>
      </c>
      <c r="B256" s="161" t="s">
        <v>1230</v>
      </c>
      <c r="C256" s="120" t="s">
        <v>697</v>
      </c>
      <c r="D256" s="258" t="s">
        <v>573</v>
      </c>
      <c r="E256" s="162"/>
      <c r="F256" s="254"/>
      <c r="G256" s="254">
        <v>200000</v>
      </c>
      <c r="H256" s="162">
        <v>200000</v>
      </c>
      <c r="I256" s="254" t="s">
        <v>559</v>
      </c>
      <c r="J256" s="161" t="s">
        <v>107</v>
      </c>
      <c r="K256" s="119" t="s">
        <v>450</v>
      </c>
    </row>
    <row r="257" spans="1:11" s="109" customFormat="1" ht="18.75">
      <c r="A257" s="252"/>
      <c r="B257" s="109" t="s">
        <v>1498</v>
      </c>
      <c r="C257" s="125" t="s">
        <v>560</v>
      </c>
      <c r="D257" s="255" t="s">
        <v>1391</v>
      </c>
      <c r="E257" s="123"/>
      <c r="F257" s="103"/>
      <c r="G257" s="125"/>
      <c r="H257" s="125"/>
      <c r="I257" s="125" t="s">
        <v>561</v>
      </c>
      <c r="J257" s="109" t="s">
        <v>562</v>
      </c>
      <c r="K257" s="125"/>
    </row>
    <row r="258" spans="1:11" s="109" customFormat="1" ht="18.75">
      <c r="A258" s="252"/>
      <c r="B258" s="109" t="s">
        <v>1160</v>
      </c>
      <c r="C258" s="125" t="s">
        <v>563</v>
      </c>
      <c r="D258" s="255" t="s">
        <v>1516</v>
      </c>
      <c r="E258" s="125"/>
      <c r="G258" s="125"/>
      <c r="H258" s="125"/>
      <c r="I258" s="125"/>
      <c r="J258" s="109" t="s">
        <v>564</v>
      </c>
      <c r="K258" s="125"/>
    </row>
    <row r="259" spans="1:11" s="109" customFormat="1" ht="18.75">
      <c r="A259" s="252"/>
      <c r="B259" s="125" t="s">
        <v>1452</v>
      </c>
      <c r="C259" s="125" t="s">
        <v>565</v>
      </c>
      <c r="D259" s="255" t="s">
        <v>1369</v>
      </c>
      <c r="E259" s="125"/>
      <c r="G259" s="125"/>
      <c r="H259" s="125"/>
      <c r="I259" s="125"/>
      <c r="K259" s="125"/>
    </row>
    <row r="260" spans="1:11" s="109" customFormat="1" ht="18.75">
      <c r="A260" s="259"/>
      <c r="B260" s="467"/>
      <c r="C260" s="133"/>
      <c r="D260" s="262"/>
      <c r="E260" s="133"/>
      <c r="F260" s="132"/>
      <c r="G260" s="133"/>
      <c r="H260" s="133"/>
      <c r="I260" s="133"/>
      <c r="J260" s="132"/>
      <c r="K260" s="133"/>
    </row>
    <row r="261" spans="1:11" s="109" customFormat="1" ht="18.75">
      <c r="A261" s="622" t="s">
        <v>982</v>
      </c>
      <c r="B261" s="622"/>
      <c r="C261" s="622"/>
      <c r="D261" s="622"/>
      <c r="E261" s="622"/>
      <c r="F261" s="622"/>
      <c r="G261" s="622"/>
      <c r="H261" s="622"/>
      <c r="I261" s="622"/>
      <c r="J261" s="622"/>
      <c r="K261" s="622"/>
    </row>
    <row r="262" s="109" customFormat="1" ht="18.75"/>
    <row r="263" spans="1:11" s="109" customFormat="1" ht="18.75">
      <c r="A263" s="471" t="s">
        <v>1137</v>
      </c>
      <c r="B263" s="103"/>
      <c r="C263" s="103"/>
      <c r="D263" s="103"/>
      <c r="E263" s="103"/>
      <c r="F263" s="103"/>
      <c r="G263" s="103"/>
      <c r="H263" s="103"/>
      <c r="I263" s="103"/>
      <c r="J263" s="470" t="s">
        <v>785</v>
      </c>
      <c r="K263" s="105"/>
    </row>
    <row r="264" spans="1:11" s="109" customFormat="1" ht="18.75">
      <c r="A264" s="175" t="s">
        <v>742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</row>
    <row r="265" spans="1:11" s="109" customFormat="1" ht="18.75">
      <c r="A265" s="627" t="s">
        <v>1161</v>
      </c>
      <c r="B265" s="627"/>
      <c r="C265" s="627"/>
      <c r="D265" s="627"/>
      <c r="E265" s="627"/>
      <c r="F265" s="627"/>
      <c r="G265" s="627"/>
      <c r="H265" s="627"/>
      <c r="I265" s="627"/>
      <c r="J265" s="627"/>
      <c r="K265" s="627"/>
    </row>
    <row r="266" spans="1:11" s="109" customFormat="1" ht="18.75">
      <c r="A266" s="624" t="s">
        <v>0</v>
      </c>
      <c r="B266" s="610" t="s">
        <v>1</v>
      </c>
      <c r="C266" s="610" t="s">
        <v>2</v>
      </c>
      <c r="D266" s="107" t="s">
        <v>3</v>
      </c>
      <c r="E266" s="628" t="s">
        <v>4</v>
      </c>
      <c r="F266" s="629"/>
      <c r="G266" s="629"/>
      <c r="H266" s="630"/>
      <c r="I266" s="107" t="s">
        <v>363</v>
      </c>
      <c r="J266" s="108" t="s">
        <v>5</v>
      </c>
      <c r="K266" s="616" t="s">
        <v>728</v>
      </c>
    </row>
    <row r="267" spans="1:11" s="483" customFormat="1" ht="18.75">
      <c r="A267" s="625"/>
      <c r="B267" s="611"/>
      <c r="C267" s="611"/>
      <c r="D267" s="110" t="s">
        <v>6</v>
      </c>
      <c r="E267" s="111">
        <v>2561</v>
      </c>
      <c r="F267" s="107">
        <v>2562</v>
      </c>
      <c r="G267" s="112">
        <v>2563</v>
      </c>
      <c r="H267" s="112">
        <v>2564</v>
      </c>
      <c r="I267" s="110" t="s">
        <v>556</v>
      </c>
      <c r="J267" s="113" t="s">
        <v>7</v>
      </c>
      <c r="K267" s="617"/>
    </row>
    <row r="268" spans="1:11" s="483" customFormat="1" ht="18.75">
      <c r="A268" s="626"/>
      <c r="B268" s="621"/>
      <c r="C268" s="621"/>
      <c r="D268" s="114"/>
      <c r="E268" s="115" t="s">
        <v>8</v>
      </c>
      <c r="F268" s="117" t="s">
        <v>8</v>
      </c>
      <c r="G268" s="116" t="s">
        <v>8</v>
      </c>
      <c r="H268" s="116" t="s">
        <v>8</v>
      </c>
      <c r="I268" s="117"/>
      <c r="J268" s="118"/>
      <c r="K268" s="618"/>
    </row>
    <row r="269" spans="1:11" ht="18.75">
      <c r="A269" s="253">
        <v>36</v>
      </c>
      <c r="B269" s="120" t="s">
        <v>972</v>
      </c>
      <c r="C269" s="281" t="s">
        <v>973</v>
      </c>
      <c r="D269" s="258" t="s">
        <v>979</v>
      </c>
      <c r="E269" s="162"/>
      <c r="F269" s="120"/>
      <c r="G269" s="281"/>
      <c r="H269" s="254">
        <v>250000</v>
      </c>
      <c r="I269" s="254" t="s">
        <v>559</v>
      </c>
      <c r="J269" s="120" t="s">
        <v>582</v>
      </c>
      <c r="K269" s="119" t="s">
        <v>450</v>
      </c>
    </row>
    <row r="270" spans="1:11" ht="18.75">
      <c r="A270" s="250"/>
      <c r="B270" s="125" t="s">
        <v>575</v>
      </c>
      <c r="C270" s="125"/>
      <c r="D270" s="127" t="s">
        <v>1400</v>
      </c>
      <c r="E270" s="125"/>
      <c r="F270" s="125"/>
      <c r="G270" s="109"/>
      <c r="H270" s="125"/>
      <c r="I270" s="125" t="s">
        <v>561</v>
      </c>
      <c r="J270" s="125" t="s">
        <v>583</v>
      </c>
      <c r="K270" s="124"/>
    </row>
    <row r="271" spans="1:11" ht="18.75">
      <c r="A271" s="259"/>
      <c r="B271" s="468"/>
      <c r="C271" s="133"/>
      <c r="D271" s="135" t="s">
        <v>1401</v>
      </c>
      <c r="E271" s="133"/>
      <c r="F271" s="133"/>
      <c r="G271" s="278"/>
      <c r="H271" s="133"/>
      <c r="I271" s="133"/>
      <c r="J271" s="133"/>
      <c r="K271" s="133"/>
    </row>
    <row r="272" spans="1:11" ht="18.75">
      <c r="A272" s="253">
        <v>37</v>
      </c>
      <c r="B272" s="120" t="s">
        <v>957</v>
      </c>
      <c r="C272" s="120" t="s">
        <v>980</v>
      </c>
      <c r="D272" s="258" t="s">
        <v>959</v>
      </c>
      <c r="E272" s="254"/>
      <c r="F272" s="254"/>
      <c r="G272" s="254"/>
      <c r="H272" s="254">
        <v>1000000</v>
      </c>
      <c r="I272" s="254" t="s">
        <v>559</v>
      </c>
      <c r="J272" s="120" t="s">
        <v>582</v>
      </c>
      <c r="K272" s="119" t="s">
        <v>450</v>
      </c>
    </row>
    <row r="273" spans="1:11" ht="18.75">
      <c r="A273" s="250"/>
      <c r="B273" s="125" t="s">
        <v>575</v>
      </c>
      <c r="C273" s="125"/>
      <c r="D273" s="279" t="s">
        <v>1402</v>
      </c>
      <c r="E273" s="125"/>
      <c r="F273" s="125"/>
      <c r="G273" s="109"/>
      <c r="H273" s="125" t="s">
        <v>932</v>
      </c>
      <c r="I273" s="125" t="s">
        <v>561</v>
      </c>
      <c r="J273" s="125" t="s">
        <v>583</v>
      </c>
      <c r="K273" s="124"/>
    </row>
    <row r="274" spans="1:11" ht="18.75">
      <c r="A274" s="259"/>
      <c r="B274" s="467"/>
      <c r="C274" s="133"/>
      <c r="D274" s="284" t="s">
        <v>1403</v>
      </c>
      <c r="E274" s="133"/>
      <c r="F274" s="133"/>
      <c r="G274" s="133"/>
      <c r="H274" s="133"/>
      <c r="I274" s="133"/>
      <c r="J274" s="133"/>
      <c r="K274" s="133"/>
    </row>
    <row r="275" spans="1:11" ht="18.75">
      <c r="A275" s="260"/>
      <c r="B275" s="476"/>
      <c r="C275" s="109"/>
      <c r="D275" s="375"/>
      <c r="E275" s="109"/>
      <c r="F275" s="109"/>
      <c r="G275" s="109"/>
      <c r="H275" s="109"/>
      <c r="I275" s="109"/>
      <c r="J275" s="109"/>
      <c r="K275" s="109"/>
    </row>
    <row r="276" spans="1:11" ht="18.75">
      <c r="A276" s="260"/>
      <c r="B276" s="476"/>
      <c r="C276" s="109"/>
      <c r="D276" s="375"/>
      <c r="E276" s="109"/>
      <c r="F276" s="109"/>
      <c r="G276" s="109"/>
      <c r="H276" s="109"/>
      <c r="I276" s="109"/>
      <c r="J276" s="109"/>
      <c r="K276" s="109"/>
    </row>
    <row r="277" ht="18.75"/>
    <row r="278" spans="1:11" ht="18.75">
      <c r="A278" s="260"/>
      <c r="B278" s="476"/>
      <c r="C278" s="109"/>
      <c r="D278" s="375"/>
      <c r="E278" s="109"/>
      <c r="F278" s="109"/>
      <c r="G278" s="109"/>
      <c r="H278" s="109"/>
      <c r="I278" s="109"/>
      <c r="J278" s="109"/>
      <c r="K278" s="109"/>
    </row>
    <row r="279" spans="1:11" ht="18.75">
      <c r="A279" s="260"/>
      <c r="B279" s="476"/>
      <c r="C279" s="109"/>
      <c r="D279" s="375"/>
      <c r="E279" s="109"/>
      <c r="F279" s="109"/>
      <c r="G279" s="109"/>
      <c r="H279" s="109"/>
      <c r="I279" s="109"/>
      <c r="J279" s="109"/>
      <c r="K279" s="109"/>
    </row>
    <row r="280" spans="1:11" ht="18.75">
      <c r="A280" s="260"/>
      <c r="B280" s="476"/>
      <c r="C280" s="109"/>
      <c r="D280" s="375"/>
      <c r="E280" s="109"/>
      <c r="F280" s="109"/>
      <c r="G280" s="109"/>
      <c r="H280" s="109"/>
      <c r="I280" s="109"/>
      <c r="J280" s="109"/>
      <c r="K280" s="109"/>
    </row>
    <row r="281" spans="1:11" ht="18.75">
      <c r="A281" s="260"/>
      <c r="B281" s="476"/>
      <c r="C281" s="109"/>
      <c r="D281" s="375"/>
      <c r="E281" s="109"/>
      <c r="F281" s="109"/>
      <c r="G281" s="109"/>
      <c r="H281" s="109"/>
      <c r="I281" s="109"/>
      <c r="J281" s="109"/>
      <c r="K281" s="109"/>
    </row>
    <row r="282" spans="1:11" ht="18.75">
      <c r="A282" s="260"/>
      <c r="B282" s="476"/>
      <c r="C282" s="109"/>
      <c r="D282" s="375"/>
      <c r="E282" s="109"/>
      <c r="F282" s="109"/>
      <c r="G282" s="109"/>
      <c r="H282" s="109"/>
      <c r="I282" s="109"/>
      <c r="J282" s="109"/>
      <c r="K282" s="109"/>
    </row>
    <row r="283" spans="1:11" ht="18.75">
      <c r="A283" s="260"/>
      <c r="B283" s="476"/>
      <c r="C283" s="109"/>
      <c r="D283" s="375"/>
      <c r="E283" s="109"/>
      <c r="F283" s="109"/>
      <c r="G283" s="109"/>
      <c r="H283" s="109"/>
      <c r="I283" s="109"/>
      <c r="J283" s="109"/>
      <c r="K283" s="109"/>
    </row>
    <row r="284" spans="1:11" ht="18.75">
      <c r="A284" s="260"/>
      <c r="B284" s="476"/>
      <c r="C284" s="109"/>
      <c r="D284" s="375"/>
      <c r="E284" s="109"/>
      <c r="F284" s="109"/>
      <c r="G284" s="109"/>
      <c r="H284" s="109"/>
      <c r="I284" s="109"/>
      <c r="J284" s="109"/>
      <c r="K284" s="109"/>
    </row>
    <row r="285" spans="1:11" ht="18.75">
      <c r="A285" s="260"/>
      <c r="B285" s="476"/>
      <c r="C285" s="109"/>
      <c r="D285" s="375"/>
      <c r="E285" s="109"/>
      <c r="F285" s="109"/>
      <c r="G285" s="109"/>
      <c r="H285" s="109"/>
      <c r="I285" s="109"/>
      <c r="J285" s="109"/>
      <c r="K285" s="109"/>
    </row>
    <row r="286" spans="1:11" ht="18.75">
      <c r="A286" s="622" t="s">
        <v>983</v>
      </c>
      <c r="B286" s="622"/>
      <c r="C286" s="622"/>
      <c r="D286" s="622"/>
      <c r="E286" s="622"/>
      <c r="F286" s="622"/>
      <c r="G286" s="622"/>
      <c r="H286" s="622"/>
      <c r="I286" s="622"/>
      <c r="J286" s="622"/>
      <c r="K286" s="622"/>
    </row>
    <row r="287" spans="1:11" ht="18.75">
      <c r="A287" s="260"/>
      <c r="B287" s="476"/>
      <c r="C287" s="109"/>
      <c r="D287" s="375"/>
      <c r="E287" s="109"/>
      <c r="F287" s="109"/>
      <c r="G287" s="109"/>
      <c r="H287" s="109"/>
      <c r="I287" s="109"/>
      <c r="J287" s="109"/>
      <c r="K287" s="109"/>
    </row>
    <row r="288" spans="1:11" ht="18.75">
      <c r="A288" s="260"/>
      <c r="B288" s="476"/>
      <c r="C288" s="109"/>
      <c r="D288" s="375"/>
      <c r="E288" s="109"/>
      <c r="F288" s="109"/>
      <c r="G288" s="109"/>
      <c r="H288" s="109"/>
      <c r="I288" s="109"/>
      <c r="J288" s="109"/>
      <c r="K288" s="109"/>
    </row>
    <row r="289" spans="1:11" ht="18.75">
      <c r="A289" s="260"/>
      <c r="B289" s="476"/>
      <c r="C289" s="109"/>
      <c r="D289" s="375"/>
      <c r="E289" s="109"/>
      <c r="F289" s="109"/>
      <c r="G289" s="109"/>
      <c r="H289" s="109"/>
      <c r="I289" s="109"/>
      <c r="J289" s="109"/>
      <c r="K289" s="109"/>
    </row>
    <row r="290" spans="1:11" ht="18.75">
      <c r="A290" s="260"/>
      <c r="B290" s="476"/>
      <c r="C290" s="109"/>
      <c r="D290" s="375"/>
      <c r="E290" s="109"/>
      <c r="F290" s="109"/>
      <c r="G290" s="109"/>
      <c r="H290" s="109"/>
      <c r="I290" s="109"/>
      <c r="J290" s="109"/>
      <c r="K290" s="109"/>
    </row>
    <row r="291" spans="1:11" s="109" customFormat="1" ht="18.75">
      <c r="A291" s="471" t="s">
        <v>1137</v>
      </c>
      <c r="B291" s="103"/>
      <c r="C291" s="103"/>
      <c r="D291" s="103"/>
      <c r="E291" s="103"/>
      <c r="F291" s="103"/>
      <c r="G291" s="103"/>
      <c r="H291" s="103"/>
      <c r="I291" s="103"/>
      <c r="J291" s="470" t="s">
        <v>785</v>
      </c>
      <c r="K291" s="105"/>
    </row>
    <row r="292" spans="1:11" s="109" customFormat="1" ht="18.75">
      <c r="A292" s="175" t="s">
        <v>742</v>
      </c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1:11" s="109" customFormat="1" ht="18.75">
      <c r="A293" s="627" t="s">
        <v>617</v>
      </c>
      <c r="B293" s="627"/>
      <c r="C293" s="627"/>
      <c r="D293" s="627"/>
      <c r="E293" s="627"/>
      <c r="F293" s="627"/>
      <c r="G293" s="627"/>
      <c r="H293" s="627"/>
      <c r="I293" s="627"/>
      <c r="J293" s="627"/>
      <c r="K293" s="627"/>
    </row>
    <row r="294" spans="1:11" s="109" customFormat="1" ht="18.75">
      <c r="A294" s="624" t="s">
        <v>0</v>
      </c>
      <c r="B294" s="610" t="s">
        <v>1</v>
      </c>
      <c r="C294" s="610" t="s">
        <v>2</v>
      </c>
      <c r="D294" s="107" t="s">
        <v>3</v>
      </c>
      <c r="E294" s="628" t="s">
        <v>4</v>
      </c>
      <c r="F294" s="629"/>
      <c r="G294" s="629"/>
      <c r="H294" s="630"/>
      <c r="I294" s="107" t="s">
        <v>363</v>
      </c>
      <c r="J294" s="108" t="s">
        <v>5</v>
      </c>
      <c r="K294" s="616" t="s">
        <v>728</v>
      </c>
    </row>
    <row r="295" spans="1:11" s="483" customFormat="1" ht="18.75">
      <c r="A295" s="625"/>
      <c r="B295" s="611"/>
      <c r="C295" s="611"/>
      <c r="D295" s="110" t="s">
        <v>6</v>
      </c>
      <c r="E295" s="111">
        <v>2561</v>
      </c>
      <c r="F295" s="107">
        <v>2562</v>
      </c>
      <c r="G295" s="112">
        <v>2563</v>
      </c>
      <c r="H295" s="112">
        <v>2564</v>
      </c>
      <c r="I295" s="110" t="s">
        <v>556</v>
      </c>
      <c r="J295" s="113" t="s">
        <v>7</v>
      </c>
      <c r="K295" s="617"/>
    </row>
    <row r="296" spans="1:11" s="483" customFormat="1" ht="18.75">
      <c r="A296" s="626"/>
      <c r="B296" s="621"/>
      <c r="C296" s="621"/>
      <c r="D296" s="114"/>
      <c r="E296" s="115" t="s">
        <v>8</v>
      </c>
      <c r="F296" s="117" t="s">
        <v>8</v>
      </c>
      <c r="G296" s="116" t="s">
        <v>8</v>
      </c>
      <c r="H296" s="116" t="s">
        <v>8</v>
      </c>
      <c r="I296" s="117"/>
      <c r="J296" s="118"/>
      <c r="K296" s="618"/>
    </row>
    <row r="297" spans="1:15" s="109" customFormat="1" ht="18.75">
      <c r="A297" s="253">
        <v>38</v>
      </c>
      <c r="B297" s="161" t="s">
        <v>1021</v>
      </c>
      <c r="C297" s="120" t="s">
        <v>569</v>
      </c>
      <c r="D297" s="258" t="s">
        <v>570</v>
      </c>
      <c r="E297" s="475">
        <v>104000</v>
      </c>
      <c r="F297" s="303">
        <v>104000</v>
      </c>
      <c r="G297" s="303">
        <v>104000</v>
      </c>
      <c r="H297" s="254">
        <v>104000</v>
      </c>
      <c r="I297" s="254" t="s">
        <v>559</v>
      </c>
      <c r="J297" s="161" t="s">
        <v>107</v>
      </c>
      <c r="K297" s="119" t="s">
        <v>450</v>
      </c>
      <c r="L297" s="109" t="s">
        <v>1356</v>
      </c>
      <c r="M297" s="109">
        <v>200000</v>
      </c>
      <c r="N297" s="109">
        <v>104000</v>
      </c>
      <c r="O297" s="109">
        <f>M297-N297</f>
        <v>96000</v>
      </c>
    </row>
    <row r="298" spans="1:11" s="109" customFormat="1" ht="18.75">
      <c r="A298" s="252"/>
      <c r="B298" s="109" t="s">
        <v>1022</v>
      </c>
      <c r="C298" s="125" t="s">
        <v>568</v>
      </c>
      <c r="D298" s="255" t="s">
        <v>1392</v>
      </c>
      <c r="E298" s="125"/>
      <c r="G298" s="125"/>
      <c r="H298" s="125"/>
      <c r="I298" s="125" t="s">
        <v>561</v>
      </c>
      <c r="J298" s="109" t="s">
        <v>562</v>
      </c>
      <c r="K298" s="125"/>
    </row>
    <row r="299" spans="1:11" s="109" customFormat="1" ht="18.75">
      <c r="A299" s="252"/>
      <c r="B299" s="109" t="s">
        <v>1029</v>
      </c>
      <c r="C299" s="125" t="s">
        <v>566</v>
      </c>
      <c r="D299" s="255" t="s">
        <v>1454</v>
      </c>
      <c r="E299" s="125"/>
      <c r="G299" s="125"/>
      <c r="H299" s="125"/>
      <c r="I299" s="125"/>
      <c r="J299" s="109" t="s">
        <v>564</v>
      </c>
      <c r="K299" s="125"/>
    </row>
    <row r="300" spans="1:11" s="109" customFormat="1" ht="18.75">
      <c r="A300" s="252"/>
      <c r="B300" s="125"/>
      <c r="C300" s="125"/>
      <c r="D300" s="127" t="s">
        <v>1367</v>
      </c>
      <c r="E300" s="125"/>
      <c r="G300" s="125"/>
      <c r="H300" s="125"/>
      <c r="I300" s="125"/>
      <c r="J300" s="257"/>
      <c r="K300" s="125"/>
    </row>
    <row r="301" spans="1:11" s="109" customFormat="1" ht="18.75">
      <c r="A301" s="252"/>
      <c r="B301" s="125"/>
      <c r="C301" s="125"/>
      <c r="D301" s="127" t="s">
        <v>1353</v>
      </c>
      <c r="E301" s="125"/>
      <c r="G301" s="125"/>
      <c r="H301" s="125"/>
      <c r="I301" s="125"/>
      <c r="J301" s="257"/>
      <c r="K301" s="125"/>
    </row>
    <row r="302" spans="1:11" s="109" customFormat="1" ht="18.75">
      <c r="A302" s="252"/>
      <c r="B302" s="468"/>
      <c r="C302" s="125"/>
      <c r="D302" s="127"/>
      <c r="E302" s="125"/>
      <c r="G302" s="125"/>
      <c r="H302" s="125"/>
      <c r="I302" s="125"/>
      <c r="J302" s="257"/>
      <c r="K302" s="125"/>
    </row>
    <row r="303" spans="1:11" ht="18" customHeight="1">
      <c r="A303" s="253">
        <v>39</v>
      </c>
      <c r="B303" s="120" t="s">
        <v>652</v>
      </c>
      <c r="C303" s="120" t="s">
        <v>627</v>
      </c>
      <c r="D303" s="258" t="s">
        <v>640</v>
      </c>
      <c r="E303" s="269">
        <v>500000</v>
      </c>
      <c r="F303" s="269">
        <v>500000</v>
      </c>
      <c r="G303" s="269">
        <v>500000</v>
      </c>
      <c r="H303" s="269">
        <v>500000</v>
      </c>
      <c r="I303" s="254" t="s">
        <v>559</v>
      </c>
      <c r="J303" s="120" t="s">
        <v>582</v>
      </c>
      <c r="K303" s="119" t="s">
        <v>450</v>
      </c>
    </row>
    <row r="304" spans="1:11" ht="18.75">
      <c r="A304" s="250"/>
      <c r="B304" s="125" t="s">
        <v>651</v>
      </c>
      <c r="C304" s="125" t="s">
        <v>641</v>
      </c>
      <c r="D304" s="127" t="s">
        <v>1404</v>
      </c>
      <c r="E304" s="123"/>
      <c r="F304" s="123"/>
      <c r="G304" s="123"/>
      <c r="H304" s="125"/>
      <c r="I304" s="125" t="s">
        <v>561</v>
      </c>
      <c r="J304" s="125" t="s">
        <v>583</v>
      </c>
      <c r="K304" s="125"/>
    </row>
    <row r="305" spans="1:11" ht="18.75">
      <c r="A305" s="250"/>
      <c r="B305" s="468"/>
      <c r="C305" s="125"/>
      <c r="D305" s="127" t="s">
        <v>1405</v>
      </c>
      <c r="E305" s="125"/>
      <c r="F305" s="280"/>
      <c r="G305" s="280"/>
      <c r="H305" s="125"/>
      <c r="I305" s="125"/>
      <c r="J305" s="125"/>
      <c r="K305" s="124"/>
    </row>
    <row r="306" spans="1:11" ht="18.75">
      <c r="A306" s="259"/>
      <c r="B306" s="133"/>
      <c r="C306" s="133"/>
      <c r="D306" s="135" t="s">
        <v>1406</v>
      </c>
      <c r="E306" s="133"/>
      <c r="F306" s="133"/>
      <c r="G306" s="133"/>
      <c r="H306" s="139"/>
      <c r="I306" s="139"/>
      <c r="J306" s="133"/>
      <c r="K306" s="133"/>
    </row>
    <row r="307" spans="1:11" s="483" customFormat="1" ht="19.5" customHeight="1">
      <c r="A307" s="253">
        <v>40</v>
      </c>
      <c r="B307" s="161" t="s">
        <v>1015</v>
      </c>
      <c r="C307" s="120" t="s">
        <v>557</v>
      </c>
      <c r="D307" s="258" t="s">
        <v>573</v>
      </c>
      <c r="E307" s="162">
        <v>200000</v>
      </c>
      <c r="F307" s="162">
        <v>200000</v>
      </c>
      <c r="G307" s="162">
        <v>200000</v>
      </c>
      <c r="H307" s="162">
        <v>200000</v>
      </c>
      <c r="I307" s="254" t="s">
        <v>559</v>
      </c>
      <c r="J307" s="161" t="s">
        <v>107</v>
      </c>
      <c r="K307" s="119" t="s">
        <v>450</v>
      </c>
    </row>
    <row r="308" spans="1:12" s="109" customFormat="1" ht="19.5" customHeight="1">
      <c r="A308" s="252"/>
      <c r="B308" s="109" t="s">
        <v>1490</v>
      </c>
      <c r="C308" s="125" t="s">
        <v>560</v>
      </c>
      <c r="D308" s="255" t="s">
        <v>1423</v>
      </c>
      <c r="E308" s="123"/>
      <c r="F308" s="103"/>
      <c r="G308" s="125"/>
      <c r="H308" s="125"/>
      <c r="I308" s="125" t="s">
        <v>561</v>
      </c>
      <c r="J308" s="109" t="s">
        <v>562</v>
      </c>
      <c r="K308" s="125"/>
      <c r="L308" s="483" t="s">
        <v>1350</v>
      </c>
    </row>
    <row r="309" spans="1:11" s="109" customFormat="1" ht="19.5" customHeight="1">
      <c r="A309" s="252"/>
      <c r="B309" s="109" t="s">
        <v>576</v>
      </c>
      <c r="C309" s="125" t="s">
        <v>563</v>
      </c>
      <c r="D309" s="255" t="s">
        <v>1491</v>
      </c>
      <c r="E309" s="125"/>
      <c r="G309" s="125"/>
      <c r="H309" s="125"/>
      <c r="I309" s="125"/>
      <c r="J309" s="109" t="s">
        <v>564</v>
      </c>
      <c r="K309" s="125"/>
    </row>
    <row r="310" spans="1:11" s="109" customFormat="1" ht="19.5" customHeight="1">
      <c r="A310" s="252"/>
      <c r="B310" s="109" t="s">
        <v>1500</v>
      </c>
      <c r="C310" s="125" t="s">
        <v>565</v>
      </c>
      <c r="D310" s="255" t="s">
        <v>1453</v>
      </c>
      <c r="E310" s="125"/>
      <c r="G310" s="125"/>
      <c r="H310" s="125"/>
      <c r="I310" s="125"/>
      <c r="K310" s="125"/>
    </row>
    <row r="311" spans="1:11" s="109" customFormat="1" ht="19.5" customHeight="1">
      <c r="A311" s="252"/>
      <c r="B311" s="125"/>
      <c r="C311" s="125"/>
      <c r="D311" s="255"/>
      <c r="E311" s="125"/>
      <c r="G311" s="125"/>
      <c r="H311" s="125"/>
      <c r="I311" s="125"/>
      <c r="K311" s="125"/>
    </row>
    <row r="312" spans="1:11" s="109" customFormat="1" ht="19.5" customHeight="1">
      <c r="A312" s="252"/>
      <c r="B312" s="468"/>
      <c r="C312" s="125"/>
      <c r="D312" s="255"/>
      <c r="E312" s="125"/>
      <c r="G312" s="125"/>
      <c r="H312" s="125"/>
      <c r="I312" s="125"/>
      <c r="K312" s="125"/>
    </row>
    <row r="313" spans="1:14" s="109" customFormat="1" ht="18.75">
      <c r="A313" s="253">
        <v>41</v>
      </c>
      <c r="B313" s="161" t="s">
        <v>1357</v>
      </c>
      <c r="C313" s="120" t="s">
        <v>557</v>
      </c>
      <c r="D313" s="258" t="s">
        <v>699</v>
      </c>
      <c r="E313" s="475">
        <v>200000</v>
      </c>
      <c r="F313" s="303">
        <v>200000</v>
      </c>
      <c r="G313" s="303">
        <v>200000</v>
      </c>
      <c r="H313" s="254">
        <v>200000</v>
      </c>
      <c r="I313" s="254" t="s">
        <v>559</v>
      </c>
      <c r="J313" s="161" t="s">
        <v>107</v>
      </c>
      <c r="K313" s="119" t="s">
        <v>450</v>
      </c>
      <c r="L313" s="109">
        <v>487500</v>
      </c>
      <c r="M313" s="109">
        <v>200000</v>
      </c>
      <c r="N313" s="109">
        <f>L313-M313</f>
        <v>287500</v>
      </c>
    </row>
    <row r="314" spans="1:11" s="109" customFormat="1" ht="18.75">
      <c r="A314" s="250"/>
      <c r="B314" s="109" t="s">
        <v>1358</v>
      </c>
      <c r="C314" s="125" t="s">
        <v>560</v>
      </c>
      <c r="D314" s="255" t="s">
        <v>1407</v>
      </c>
      <c r="E314" s="125"/>
      <c r="G314" s="125"/>
      <c r="H314" s="125"/>
      <c r="I314" s="125" t="s">
        <v>561</v>
      </c>
      <c r="J314" s="109" t="s">
        <v>562</v>
      </c>
      <c r="K314" s="125"/>
    </row>
    <row r="315" spans="1:11" s="109" customFormat="1" ht="18.75">
      <c r="A315" s="252"/>
      <c r="B315" s="109" t="s">
        <v>576</v>
      </c>
      <c r="C315" s="125" t="s">
        <v>563</v>
      </c>
      <c r="D315" s="255" t="s">
        <v>1501</v>
      </c>
      <c r="E315" s="125"/>
      <c r="G315" s="125"/>
      <c r="H315" s="125"/>
      <c r="I315" s="125"/>
      <c r="J315" s="109" t="s">
        <v>564</v>
      </c>
      <c r="K315" s="125"/>
    </row>
    <row r="316" spans="1:11" s="109" customFormat="1" ht="18.75">
      <c r="A316" s="252"/>
      <c r="B316" s="125"/>
      <c r="C316" s="125" t="s">
        <v>565</v>
      </c>
      <c r="D316" s="255" t="s">
        <v>1364</v>
      </c>
      <c r="E316" s="125"/>
      <c r="G316" s="125"/>
      <c r="H316" s="125"/>
      <c r="I316" s="125"/>
      <c r="K316" s="125"/>
    </row>
    <row r="317" spans="1:11" s="109" customFormat="1" ht="18.75">
      <c r="A317" s="252"/>
      <c r="B317" s="125"/>
      <c r="C317" s="125"/>
      <c r="D317" s="255"/>
      <c r="E317" s="125"/>
      <c r="G317" s="125"/>
      <c r="H317" s="257"/>
      <c r="I317" s="125"/>
      <c r="K317" s="125"/>
    </row>
    <row r="318" spans="1:11" s="109" customFormat="1" ht="18.75">
      <c r="A318" s="259"/>
      <c r="B318" s="467"/>
      <c r="C318" s="133"/>
      <c r="D318" s="262"/>
      <c r="E318" s="133"/>
      <c r="F318" s="132"/>
      <c r="G318" s="133"/>
      <c r="H318" s="275"/>
      <c r="I318" s="133"/>
      <c r="J318" s="132"/>
      <c r="K318" s="133"/>
    </row>
    <row r="319" spans="1:11" s="109" customFormat="1" ht="18.75">
      <c r="A319" s="622" t="s">
        <v>984</v>
      </c>
      <c r="B319" s="622"/>
      <c r="C319" s="622"/>
      <c r="D319" s="622"/>
      <c r="E319" s="622"/>
      <c r="F319" s="622"/>
      <c r="G319" s="622"/>
      <c r="H319" s="622"/>
      <c r="I319" s="622"/>
      <c r="J319" s="622"/>
      <c r="K319" s="622"/>
    </row>
    <row r="320" ht="18.75"/>
    <row r="321" spans="1:11" s="109" customFormat="1" ht="18.75">
      <c r="A321" s="471" t="s">
        <v>1137</v>
      </c>
      <c r="B321" s="103"/>
      <c r="C321" s="103"/>
      <c r="D321" s="103"/>
      <c r="E321" s="103"/>
      <c r="F321" s="103"/>
      <c r="G321" s="103"/>
      <c r="H321" s="103"/>
      <c r="I321" s="103"/>
      <c r="J321" s="470" t="s">
        <v>785</v>
      </c>
      <c r="K321" s="105"/>
    </row>
    <row r="322" spans="1:11" s="109" customFormat="1" ht="18.75">
      <c r="A322" s="175" t="s">
        <v>742</v>
      </c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</row>
    <row r="323" spans="1:11" s="109" customFormat="1" ht="18.75">
      <c r="A323" s="627" t="s">
        <v>617</v>
      </c>
      <c r="B323" s="627"/>
      <c r="C323" s="627"/>
      <c r="D323" s="627"/>
      <c r="E323" s="627"/>
      <c r="F323" s="627"/>
      <c r="G323" s="627"/>
      <c r="H323" s="627"/>
      <c r="I323" s="627"/>
      <c r="J323" s="627"/>
      <c r="K323" s="627"/>
    </row>
    <row r="324" spans="1:11" s="109" customFormat="1" ht="18.75">
      <c r="A324" s="624" t="s">
        <v>0</v>
      </c>
      <c r="B324" s="610" t="s">
        <v>1</v>
      </c>
      <c r="C324" s="610" t="s">
        <v>2</v>
      </c>
      <c r="D324" s="107" t="s">
        <v>3</v>
      </c>
      <c r="E324" s="628" t="s">
        <v>4</v>
      </c>
      <c r="F324" s="629"/>
      <c r="G324" s="629"/>
      <c r="H324" s="630"/>
      <c r="I324" s="107" t="s">
        <v>363</v>
      </c>
      <c r="J324" s="108" t="s">
        <v>5</v>
      </c>
      <c r="K324" s="616" t="s">
        <v>728</v>
      </c>
    </row>
    <row r="325" spans="1:11" s="483" customFormat="1" ht="18.75">
      <c r="A325" s="625"/>
      <c r="B325" s="611"/>
      <c r="C325" s="611"/>
      <c r="D325" s="110" t="s">
        <v>6</v>
      </c>
      <c r="E325" s="111">
        <v>2561</v>
      </c>
      <c r="F325" s="107">
        <v>2562</v>
      </c>
      <c r="G325" s="112">
        <v>2563</v>
      </c>
      <c r="H325" s="112">
        <v>2564</v>
      </c>
      <c r="I325" s="110" t="s">
        <v>556</v>
      </c>
      <c r="J325" s="113" t="s">
        <v>7</v>
      </c>
      <c r="K325" s="617"/>
    </row>
    <row r="326" spans="1:11" s="483" customFormat="1" ht="18.75">
      <c r="A326" s="626"/>
      <c r="B326" s="621"/>
      <c r="C326" s="621"/>
      <c r="D326" s="114"/>
      <c r="E326" s="115" t="s">
        <v>8</v>
      </c>
      <c r="F326" s="117" t="s">
        <v>8</v>
      </c>
      <c r="G326" s="116" t="s">
        <v>8</v>
      </c>
      <c r="H326" s="116" t="s">
        <v>8</v>
      </c>
      <c r="I326" s="117"/>
      <c r="J326" s="118"/>
      <c r="K326" s="618"/>
    </row>
    <row r="327" spans="1:11" s="109" customFormat="1" ht="19.5" customHeight="1">
      <c r="A327" s="253">
        <v>42</v>
      </c>
      <c r="B327" s="161" t="s">
        <v>537</v>
      </c>
      <c r="C327" s="120" t="s">
        <v>557</v>
      </c>
      <c r="D327" s="258" t="s">
        <v>573</v>
      </c>
      <c r="E327" s="162"/>
      <c r="F327" s="162">
        <v>216000</v>
      </c>
      <c r="G327" s="162">
        <v>216000</v>
      </c>
      <c r="H327" s="162">
        <v>216000</v>
      </c>
      <c r="I327" s="254" t="s">
        <v>559</v>
      </c>
      <c r="J327" s="161" t="s">
        <v>107</v>
      </c>
      <c r="K327" s="119" t="s">
        <v>450</v>
      </c>
    </row>
    <row r="328" spans="1:11" s="109" customFormat="1" ht="19.5" customHeight="1">
      <c r="A328" s="252"/>
      <c r="B328" s="109" t="s">
        <v>746</v>
      </c>
      <c r="C328" s="125" t="s">
        <v>560</v>
      </c>
      <c r="D328" s="255" t="s">
        <v>1407</v>
      </c>
      <c r="E328" s="123"/>
      <c r="F328" s="103"/>
      <c r="G328" s="125"/>
      <c r="H328" s="125"/>
      <c r="I328" s="125" t="s">
        <v>561</v>
      </c>
      <c r="J328" s="109" t="s">
        <v>562</v>
      </c>
      <c r="K328" s="125"/>
    </row>
    <row r="329" spans="1:11" s="109" customFormat="1" ht="19.5" customHeight="1">
      <c r="A329" s="252"/>
      <c r="B329" s="481"/>
      <c r="C329" s="125" t="s">
        <v>563</v>
      </c>
      <c r="D329" s="255" t="s">
        <v>1409</v>
      </c>
      <c r="E329" s="125"/>
      <c r="G329" s="125"/>
      <c r="H329" s="125"/>
      <c r="I329" s="125"/>
      <c r="J329" s="109" t="s">
        <v>564</v>
      </c>
      <c r="K329" s="125"/>
    </row>
    <row r="330" spans="1:11" s="109" customFormat="1" ht="19.5" customHeight="1">
      <c r="A330" s="252"/>
      <c r="C330" s="125" t="s">
        <v>565</v>
      </c>
      <c r="D330" s="255" t="s">
        <v>1362</v>
      </c>
      <c r="E330" s="125"/>
      <c r="G330" s="125"/>
      <c r="H330" s="125"/>
      <c r="I330" s="125"/>
      <c r="K330" s="125"/>
    </row>
    <row r="331" spans="1:11" s="109" customFormat="1" ht="18.75">
      <c r="A331" s="253">
        <v>43</v>
      </c>
      <c r="B331" s="161" t="s">
        <v>756</v>
      </c>
      <c r="C331" s="120" t="s">
        <v>557</v>
      </c>
      <c r="D331" s="258" t="s">
        <v>558</v>
      </c>
      <c r="E331" s="254"/>
      <c r="F331" s="303">
        <v>200000</v>
      </c>
      <c r="G331" s="254">
        <v>200000</v>
      </c>
      <c r="H331" s="254">
        <v>200000</v>
      </c>
      <c r="I331" s="254" t="s">
        <v>559</v>
      </c>
      <c r="J331" s="490" t="s">
        <v>107</v>
      </c>
      <c r="K331" s="119" t="s">
        <v>450</v>
      </c>
    </row>
    <row r="332" spans="1:11" s="109" customFormat="1" ht="18.75">
      <c r="A332" s="252"/>
      <c r="B332" s="109" t="s">
        <v>576</v>
      </c>
      <c r="C332" s="125" t="s">
        <v>560</v>
      </c>
      <c r="D332" s="255" t="s">
        <v>1410</v>
      </c>
      <c r="E332" s="125"/>
      <c r="G332" s="125"/>
      <c r="H332" s="125"/>
      <c r="I332" s="125" t="s">
        <v>561</v>
      </c>
      <c r="J332" s="257" t="s">
        <v>562</v>
      </c>
      <c r="K332" s="125"/>
    </row>
    <row r="333" spans="1:11" s="109" customFormat="1" ht="18.75">
      <c r="A333" s="252"/>
      <c r="B333" s="468"/>
      <c r="C333" s="125" t="s">
        <v>563</v>
      </c>
      <c r="D333" s="255" t="s">
        <v>1489</v>
      </c>
      <c r="E333" s="125"/>
      <c r="G333" s="125"/>
      <c r="H333" s="125"/>
      <c r="I333" s="125"/>
      <c r="J333" s="257" t="s">
        <v>564</v>
      </c>
      <c r="K333" s="125"/>
    </row>
    <row r="334" spans="1:11" s="109" customFormat="1" ht="18.75">
      <c r="A334" s="252"/>
      <c r="C334" s="125" t="s">
        <v>565</v>
      </c>
      <c r="D334" s="255" t="s">
        <v>1408</v>
      </c>
      <c r="E334" s="125"/>
      <c r="G334" s="125"/>
      <c r="H334" s="125"/>
      <c r="I334" s="125"/>
      <c r="J334" s="257"/>
      <c r="K334" s="125"/>
    </row>
    <row r="335" spans="1:11" ht="18.75">
      <c r="A335" s="253">
        <v>44</v>
      </c>
      <c r="B335" s="120" t="s">
        <v>629</v>
      </c>
      <c r="C335" s="120" t="s">
        <v>630</v>
      </c>
      <c r="D335" s="258" t="s">
        <v>631</v>
      </c>
      <c r="E335" s="254"/>
      <c r="F335" s="254"/>
      <c r="G335" s="254">
        <v>100000</v>
      </c>
      <c r="H335" s="254">
        <v>100000</v>
      </c>
      <c r="I335" s="254" t="s">
        <v>559</v>
      </c>
      <c r="J335" s="120" t="s">
        <v>582</v>
      </c>
      <c r="K335" s="119" t="s">
        <v>450</v>
      </c>
    </row>
    <row r="336" spans="1:11" ht="24" customHeight="1">
      <c r="A336" s="250"/>
      <c r="B336" s="125" t="s">
        <v>617</v>
      </c>
      <c r="C336" s="125" t="s">
        <v>632</v>
      </c>
      <c r="D336" s="127" t="s">
        <v>1258</v>
      </c>
      <c r="E336" s="125"/>
      <c r="F336" s="125"/>
      <c r="G336" s="125"/>
      <c r="H336" s="125"/>
      <c r="I336" s="125" t="s">
        <v>561</v>
      </c>
      <c r="J336" s="125" t="s">
        <v>583</v>
      </c>
      <c r="K336" s="124"/>
    </row>
    <row r="337" spans="1:11" ht="18.75">
      <c r="A337" s="276"/>
      <c r="B337" s="467"/>
      <c r="C337" s="133"/>
      <c r="D337" s="131"/>
      <c r="E337" s="133"/>
      <c r="F337" s="133"/>
      <c r="G337" s="133"/>
      <c r="H337" s="139"/>
      <c r="I337" s="139"/>
      <c r="J337" s="133"/>
      <c r="K337" s="133"/>
    </row>
    <row r="338" spans="1:11" ht="18.75">
      <c r="A338" s="253">
        <v>45</v>
      </c>
      <c r="B338" s="120" t="s">
        <v>649</v>
      </c>
      <c r="C338" s="120" t="s">
        <v>650</v>
      </c>
      <c r="D338" s="258" t="s">
        <v>626</v>
      </c>
      <c r="E338" s="254"/>
      <c r="F338" s="254"/>
      <c r="G338" s="254"/>
      <c r="H338" s="254">
        <v>250000</v>
      </c>
      <c r="I338" s="254" t="s">
        <v>559</v>
      </c>
      <c r="J338" s="120" t="s">
        <v>582</v>
      </c>
      <c r="K338" s="119" t="s">
        <v>450</v>
      </c>
    </row>
    <row r="339" spans="1:11" ht="18.75">
      <c r="A339" s="252"/>
      <c r="B339" s="125" t="s">
        <v>651</v>
      </c>
      <c r="C339" s="125" t="s">
        <v>627</v>
      </c>
      <c r="D339" s="127" t="s">
        <v>1400</v>
      </c>
      <c r="E339" s="125"/>
      <c r="F339" s="125"/>
      <c r="G339" s="125"/>
      <c r="H339" s="123"/>
      <c r="I339" s="125" t="s">
        <v>561</v>
      </c>
      <c r="J339" s="125" t="s">
        <v>583</v>
      </c>
      <c r="K339" s="125"/>
    </row>
    <row r="340" spans="1:11" ht="18" customHeight="1">
      <c r="A340" s="259"/>
      <c r="B340" s="467"/>
      <c r="C340" s="133"/>
      <c r="D340" s="135" t="s">
        <v>1401</v>
      </c>
      <c r="E340" s="139"/>
      <c r="F340" s="139"/>
      <c r="G340" s="139"/>
      <c r="H340" s="133"/>
      <c r="I340" s="133"/>
      <c r="J340" s="133"/>
      <c r="K340" s="131"/>
    </row>
    <row r="341" spans="1:11" ht="18.75">
      <c r="A341" s="260"/>
      <c r="B341" s="476"/>
      <c r="C341" s="109"/>
      <c r="D341" s="255"/>
      <c r="E341" s="109"/>
      <c r="F341" s="109"/>
      <c r="G341" s="109"/>
      <c r="H341" s="130"/>
      <c r="I341" s="130"/>
      <c r="J341" s="109"/>
      <c r="K341" s="109"/>
    </row>
    <row r="342" spans="1:11" ht="18.75">
      <c r="A342" s="260"/>
      <c r="B342" s="476"/>
      <c r="C342" s="109"/>
      <c r="D342" s="255"/>
      <c r="E342" s="109"/>
      <c r="F342" s="109"/>
      <c r="G342" s="109"/>
      <c r="H342" s="130"/>
      <c r="I342" s="130"/>
      <c r="J342" s="109"/>
      <c r="K342" s="109"/>
    </row>
    <row r="343" spans="1:11" ht="18.75">
      <c r="A343" s="260"/>
      <c r="B343" s="476"/>
      <c r="C343" s="109"/>
      <c r="D343" s="255"/>
      <c r="E343" s="109"/>
      <c r="F343" s="109"/>
      <c r="G343" s="109"/>
      <c r="H343" s="130"/>
      <c r="I343" s="130"/>
      <c r="J343" s="109"/>
      <c r="K343" s="109"/>
    </row>
    <row r="344" spans="1:11" ht="18.75">
      <c r="A344" s="260"/>
      <c r="B344" s="476"/>
      <c r="C344" s="109"/>
      <c r="D344" s="255"/>
      <c r="E344" s="109"/>
      <c r="F344" s="109"/>
      <c r="G344" s="109"/>
      <c r="H344" s="130"/>
      <c r="I344" s="130"/>
      <c r="J344" s="109"/>
      <c r="K344" s="109"/>
    </row>
    <row r="345" spans="1:11" s="109" customFormat="1" ht="18.75">
      <c r="A345" s="622" t="s">
        <v>986</v>
      </c>
      <c r="B345" s="622"/>
      <c r="C345" s="622"/>
      <c r="D345" s="622"/>
      <c r="E345" s="622"/>
      <c r="F345" s="622"/>
      <c r="G345" s="622"/>
      <c r="H345" s="622"/>
      <c r="I345" s="622"/>
      <c r="J345" s="622"/>
      <c r="K345" s="622"/>
    </row>
    <row r="346" spans="1:11" ht="18.75">
      <c r="A346" s="260"/>
      <c r="B346" s="476"/>
      <c r="C346" s="109"/>
      <c r="D346" s="255"/>
      <c r="E346" s="109"/>
      <c r="F346" s="109"/>
      <c r="G346" s="109"/>
      <c r="H346" s="130"/>
      <c r="I346" s="130"/>
      <c r="J346" s="109"/>
      <c r="K346" s="109"/>
    </row>
    <row r="347" spans="1:11" ht="18.75">
      <c r="A347" s="277"/>
      <c r="B347" s="109"/>
      <c r="C347" s="109"/>
      <c r="D347" s="128"/>
      <c r="E347" s="109"/>
      <c r="F347" s="109"/>
      <c r="G347" s="109"/>
      <c r="H347" s="130"/>
      <c r="I347" s="130"/>
      <c r="J347" s="109"/>
      <c r="K347" s="109"/>
    </row>
    <row r="348" spans="1:11" ht="18.75">
      <c r="A348" s="277"/>
      <c r="B348" s="109"/>
      <c r="C348" s="109"/>
      <c r="D348" s="128"/>
      <c r="E348" s="109"/>
      <c r="F348" s="109"/>
      <c r="G348" s="109"/>
      <c r="H348" s="130"/>
      <c r="I348" s="130"/>
      <c r="J348" s="109"/>
      <c r="K348" s="109"/>
    </row>
    <row r="349" spans="1:11" s="109" customFormat="1" ht="18.75">
      <c r="A349" s="471" t="s">
        <v>1137</v>
      </c>
      <c r="B349" s="103"/>
      <c r="C349" s="103"/>
      <c r="D349" s="103"/>
      <c r="E349" s="103"/>
      <c r="F349" s="103"/>
      <c r="G349" s="103"/>
      <c r="H349" s="103"/>
      <c r="I349" s="103"/>
      <c r="J349" s="470" t="s">
        <v>785</v>
      </c>
      <c r="K349" s="126"/>
    </row>
    <row r="350" spans="1:11" s="109" customFormat="1" ht="18.75">
      <c r="A350" s="175" t="s">
        <v>742</v>
      </c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</row>
    <row r="351" spans="1:11" s="109" customFormat="1" ht="18.75">
      <c r="A351" s="627" t="s">
        <v>747</v>
      </c>
      <c r="B351" s="627"/>
      <c r="C351" s="627"/>
      <c r="D351" s="627"/>
      <c r="E351" s="627"/>
      <c r="F351" s="627"/>
      <c r="G351" s="627"/>
      <c r="H351" s="627"/>
      <c r="I351" s="627"/>
      <c r="J351" s="627"/>
      <c r="K351" s="627"/>
    </row>
    <row r="352" spans="1:11" s="109" customFormat="1" ht="18.75">
      <c r="A352" s="624" t="s">
        <v>0</v>
      </c>
      <c r="B352" s="610" t="s">
        <v>1</v>
      </c>
      <c r="C352" s="610" t="s">
        <v>2</v>
      </c>
      <c r="D352" s="107" t="s">
        <v>3</v>
      </c>
      <c r="E352" s="628" t="s">
        <v>4</v>
      </c>
      <c r="F352" s="629"/>
      <c r="G352" s="629"/>
      <c r="H352" s="630"/>
      <c r="I352" s="107" t="s">
        <v>363</v>
      </c>
      <c r="J352" s="108" t="s">
        <v>5</v>
      </c>
      <c r="K352" s="616" t="s">
        <v>728</v>
      </c>
    </row>
    <row r="353" spans="1:11" s="109" customFormat="1" ht="18.75">
      <c r="A353" s="625"/>
      <c r="B353" s="611"/>
      <c r="C353" s="611"/>
      <c r="D353" s="110" t="s">
        <v>6</v>
      </c>
      <c r="E353" s="111">
        <v>2561</v>
      </c>
      <c r="F353" s="107">
        <v>2562</v>
      </c>
      <c r="G353" s="112">
        <v>2563</v>
      </c>
      <c r="H353" s="112">
        <v>2564</v>
      </c>
      <c r="I353" s="110" t="s">
        <v>556</v>
      </c>
      <c r="J353" s="113" t="s">
        <v>7</v>
      </c>
      <c r="K353" s="617"/>
    </row>
    <row r="354" spans="1:11" s="109" customFormat="1" ht="18.75">
      <c r="A354" s="626"/>
      <c r="B354" s="621"/>
      <c r="C354" s="621"/>
      <c r="D354" s="114"/>
      <c r="E354" s="115" t="s">
        <v>8</v>
      </c>
      <c r="F354" s="117" t="s">
        <v>8</v>
      </c>
      <c r="G354" s="116" t="s">
        <v>8</v>
      </c>
      <c r="H354" s="116" t="s">
        <v>8</v>
      </c>
      <c r="I354" s="117"/>
      <c r="J354" s="118"/>
      <c r="K354" s="618"/>
    </row>
    <row r="355" spans="1:14" s="109" customFormat="1" ht="18.75">
      <c r="A355" s="250">
        <v>46</v>
      </c>
      <c r="B355" s="109" t="s">
        <v>571</v>
      </c>
      <c r="C355" s="125" t="s">
        <v>569</v>
      </c>
      <c r="D355" s="251" t="s">
        <v>570</v>
      </c>
      <c r="E355" s="130">
        <v>100000</v>
      </c>
      <c r="F355" s="303">
        <v>100000</v>
      </c>
      <c r="G355" s="254">
        <v>100000</v>
      </c>
      <c r="H355" s="123">
        <v>100000</v>
      </c>
      <c r="I355" s="123" t="s">
        <v>559</v>
      </c>
      <c r="J355" s="109" t="s">
        <v>107</v>
      </c>
      <c r="K355" s="124" t="s">
        <v>450</v>
      </c>
      <c r="L355" s="109">
        <v>200000</v>
      </c>
      <c r="M355" s="109">
        <v>100000</v>
      </c>
      <c r="N355" s="109">
        <f>L355-M355</f>
        <v>100000</v>
      </c>
    </row>
    <row r="356" spans="1:12" s="109" customFormat="1" ht="18.75">
      <c r="A356" s="252"/>
      <c r="B356" s="109" t="s">
        <v>676</v>
      </c>
      <c r="C356" s="125" t="s">
        <v>568</v>
      </c>
      <c r="D356" s="255" t="s">
        <v>1381</v>
      </c>
      <c r="E356" s="125"/>
      <c r="G356" s="125"/>
      <c r="H356" s="125"/>
      <c r="I356" s="125" t="s">
        <v>561</v>
      </c>
      <c r="J356" s="109" t="s">
        <v>562</v>
      </c>
      <c r="K356" s="125"/>
      <c r="L356" s="109" t="s">
        <v>1356</v>
      </c>
    </row>
    <row r="357" spans="1:11" s="109" customFormat="1" ht="18.75">
      <c r="A357" s="252"/>
      <c r="B357" s="125"/>
      <c r="C357" s="125" t="s">
        <v>566</v>
      </c>
      <c r="D357" s="255" t="s">
        <v>1382</v>
      </c>
      <c r="E357" s="125"/>
      <c r="G357" s="125"/>
      <c r="H357" s="125"/>
      <c r="I357" s="125"/>
      <c r="J357" s="109" t="s">
        <v>564</v>
      </c>
      <c r="K357" s="125"/>
    </row>
    <row r="358" spans="1:11" s="109" customFormat="1" ht="18.75">
      <c r="A358" s="363"/>
      <c r="B358" s="125"/>
      <c r="C358" s="257"/>
      <c r="D358" s="255" t="s">
        <v>1455</v>
      </c>
      <c r="E358" s="125"/>
      <c r="G358" s="125"/>
      <c r="H358" s="125"/>
      <c r="I358" s="125"/>
      <c r="K358" s="125"/>
    </row>
    <row r="359" spans="1:11" s="109" customFormat="1" ht="18.75">
      <c r="A359" s="252"/>
      <c r="B359" s="468"/>
      <c r="C359" s="125"/>
      <c r="D359" s="255" t="s">
        <v>1456</v>
      </c>
      <c r="E359" s="125"/>
      <c r="G359" s="125"/>
      <c r="H359" s="125"/>
      <c r="I359" s="125"/>
      <c r="K359" s="125"/>
    </row>
    <row r="360" spans="1:12" s="109" customFormat="1" ht="18.75">
      <c r="A360" s="253">
        <v>47</v>
      </c>
      <c r="B360" s="161" t="s">
        <v>756</v>
      </c>
      <c r="C360" s="120" t="s">
        <v>557</v>
      </c>
      <c r="D360" s="258" t="s">
        <v>558</v>
      </c>
      <c r="E360" s="254">
        <v>200000</v>
      </c>
      <c r="F360" s="254">
        <v>200000</v>
      </c>
      <c r="G360" s="254">
        <v>200000</v>
      </c>
      <c r="H360" s="254">
        <v>200000</v>
      </c>
      <c r="I360" s="254" t="s">
        <v>559</v>
      </c>
      <c r="J360" s="490" t="s">
        <v>107</v>
      </c>
      <c r="K360" s="119" t="s">
        <v>450</v>
      </c>
      <c r="L360" s="109" t="s">
        <v>1350</v>
      </c>
    </row>
    <row r="361" spans="1:11" s="109" customFormat="1" ht="18.75">
      <c r="A361" s="252"/>
      <c r="B361" s="109" t="s">
        <v>577</v>
      </c>
      <c r="C361" s="125" t="s">
        <v>560</v>
      </c>
      <c r="D361" s="255" t="s">
        <v>1457</v>
      </c>
      <c r="E361" s="125"/>
      <c r="G361" s="125"/>
      <c r="H361" s="125"/>
      <c r="I361" s="125" t="s">
        <v>561</v>
      </c>
      <c r="J361" s="257" t="s">
        <v>562</v>
      </c>
      <c r="K361" s="125"/>
    </row>
    <row r="362" spans="1:11" s="109" customFormat="1" ht="18.75">
      <c r="A362" s="363"/>
      <c r="B362" s="468"/>
      <c r="C362" s="257" t="s">
        <v>563</v>
      </c>
      <c r="D362" s="255" t="s">
        <v>1458</v>
      </c>
      <c r="E362" s="125"/>
      <c r="G362" s="125"/>
      <c r="H362" s="125"/>
      <c r="I362" s="125"/>
      <c r="J362" s="257" t="s">
        <v>564</v>
      </c>
      <c r="K362" s="125"/>
    </row>
    <row r="363" spans="1:11" s="109" customFormat="1" ht="18.75">
      <c r="A363" s="252"/>
      <c r="C363" s="125" t="s">
        <v>565</v>
      </c>
      <c r="D363" s="255" t="s">
        <v>1362</v>
      </c>
      <c r="E363" s="125"/>
      <c r="G363" s="125"/>
      <c r="H363" s="125"/>
      <c r="I363" s="125"/>
      <c r="J363" s="257"/>
      <c r="K363" s="125"/>
    </row>
    <row r="364" spans="1:11" s="109" customFormat="1" ht="18.75">
      <c r="A364" s="252"/>
      <c r="C364" s="125"/>
      <c r="D364" s="255"/>
      <c r="E364" s="125"/>
      <c r="G364" s="125"/>
      <c r="H364" s="125"/>
      <c r="I364" s="125"/>
      <c r="J364" s="257"/>
      <c r="K364" s="125"/>
    </row>
    <row r="365" spans="1:11" s="109" customFormat="1" ht="18.75">
      <c r="A365" s="252"/>
      <c r="C365" s="125"/>
      <c r="D365" s="255"/>
      <c r="E365" s="125"/>
      <c r="G365" s="125"/>
      <c r="H365" s="125"/>
      <c r="I365" s="125"/>
      <c r="J365" s="257"/>
      <c r="K365" s="125"/>
    </row>
    <row r="366" spans="1:11" s="109" customFormat="1" ht="18.75">
      <c r="A366" s="252"/>
      <c r="C366" s="125"/>
      <c r="D366" s="255"/>
      <c r="E366" s="125"/>
      <c r="G366" s="125"/>
      <c r="H366" s="125"/>
      <c r="I366" s="125"/>
      <c r="J366" s="257"/>
      <c r="K366" s="125"/>
    </row>
    <row r="367" spans="1:11" s="109" customFormat="1" ht="18.75">
      <c r="A367" s="253">
        <v>48</v>
      </c>
      <c r="B367" s="161" t="s">
        <v>1069</v>
      </c>
      <c r="C367" s="120" t="s">
        <v>557</v>
      </c>
      <c r="D367" s="258" t="s">
        <v>993</v>
      </c>
      <c r="E367" s="162">
        <v>200000</v>
      </c>
      <c r="F367" s="254">
        <v>200000</v>
      </c>
      <c r="G367" s="254"/>
      <c r="H367" s="162"/>
      <c r="I367" s="254" t="s">
        <v>559</v>
      </c>
      <c r="J367" s="161" t="s">
        <v>107</v>
      </c>
      <c r="K367" s="119" t="s">
        <v>450</v>
      </c>
    </row>
    <row r="368" spans="1:11" s="109" customFormat="1" ht="18.75">
      <c r="A368" s="252"/>
      <c r="B368" s="109" t="s">
        <v>1517</v>
      </c>
      <c r="C368" s="125" t="s">
        <v>560</v>
      </c>
      <c r="D368" s="255" t="s">
        <v>1384</v>
      </c>
      <c r="E368" s="123"/>
      <c r="F368" s="103"/>
      <c r="G368" s="125"/>
      <c r="H368" s="125"/>
      <c r="I368" s="125" t="s">
        <v>561</v>
      </c>
      <c r="J368" s="109" t="s">
        <v>562</v>
      </c>
      <c r="K368" s="125"/>
    </row>
    <row r="369" spans="1:11" s="109" customFormat="1" ht="18.75">
      <c r="A369" s="252"/>
      <c r="B369" s="109" t="s">
        <v>1034</v>
      </c>
      <c r="C369" s="125" t="s">
        <v>563</v>
      </c>
      <c r="D369" s="255" t="s">
        <v>1516</v>
      </c>
      <c r="E369" s="125"/>
      <c r="G369" s="125"/>
      <c r="H369" s="125"/>
      <c r="I369" s="125"/>
      <c r="J369" s="109" t="s">
        <v>564</v>
      </c>
      <c r="K369" s="125"/>
    </row>
    <row r="370" spans="1:11" s="109" customFormat="1" ht="18.75">
      <c r="A370" s="259"/>
      <c r="B370" s="133"/>
      <c r="C370" s="133" t="s">
        <v>565</v>
      </c>
      <c r="D370" s="262" t="s">
        <v>1433</v>
      </c>
      <c r="E370" s="139"/>
      <c r="F370" s="138"/>
      <c r="G370" s="139"/>
      <c r="H370" s="139"/>
      <c r="I370" s="139"/>
      <c r="J370" s="132"/>
      <c r="K370" s="131"/>
    </row>
    <row r="371" spans="1:14" s="109" customFormat="1" ht="18.75">
      <c r="A371" s="253">
        <v>49</v>
      </c>
      <c r="B371" s="161" t="s">
        <v>1357</v>
      </c>
      <c r="C371" s="120" t="s">
        <v>557</v>
      </c>
      <c r="D371" s="258" t="s">
        <v>699</v>
      </c>
      <c r="E371" s="475">
        <v>200000</v>
      </c>
      <c r="F371" s="254">
        <v>200000</v>
      </c>
      <c r="G371" s="254">
        <v>200000</v>
      </c>
      <c r="H371" s="254">
        <v>200000</v>
      </c>
      <c r="I371" s="254" t="s">
        <v>559</v>
      </c>
      <c r="J371" s="161" t="s">
        <v>107</v>
      </c>
      <c r="K371" s="119" t="s">
        <v>450</v>
      </c>
      <c r="L371" s="109">
        <v>625000</v>
      </c>
      <c r="M371" s="109">
        <v>200000</v>
      </c>
      <c r="N371" s="109">
        <f>L371-M371</f>
        <v>425000</v>
      </c>
    </row>
    <row r="372" spans="1:11" s="109" customFormat="1" ht="18.75">
      <c r="A372" s="250"/>
      <c r="B372" s="109" t="s">
        <v>1358</v>
      </c>
      <c r="C372" s="125" t="s">
        <v>560</v>
      </c>
      <c r="D372" s="255" t="s">
        <v>1486</v>
      </c>
      <c r="E372" s="125"/>
      <c r="G372" s="125"/>
      <c r="H372" s="125"/>
      <c r="I372" s="125" t="s">
        <v>561</v>
      </c>
      <c r="J372" s="109" t="s">
        <v>562</v>
      </c>
      <c r="K372" s="125"/>
    </row>
    <row r="373" spans="1:11" s="109" customFormat="1" ht="18.75">
      <c r="A373" s="252"/>
      <c r="B373" s="109" t="s">
        <v>577</v>
      </c>
      <c r="C373" s="125" t="s">
        <v>563</v>
      </c>
      <c r="D373" s="255" t="s">
        <v>1502</v>
      </c>
      <c r="E373" s="125"/>
      <c r="G373" s="125"/>
      <c r="H373" s="125"/>
      <c r="I373" s="125"/>
      <c r="J373" s="109" t="s">
        <v>564</v>
      </c>
      <c r="K373" s="125"/>
    </row>
    <row r="374" spans="1:11" s="109" customFormat="1" ht="18.75">
      <c r="A374" s="252"/>
      <c r="B374" s="125"/>
      <c r="C374" s="125" t="s">
        <v>565</v>
      </c>
      <c r="D374" s="255" t="s">
        <v>1364</v>
      </c>
      <c r="E374" s="125"/>
      <c r="G374" s="125"/>
      <c r="H374" s="125"/>
      <c r="I374" s="125"/>
      <c r="K374" s="125"/>
    </row>
    <row r="375" spans="1:11" s="109" customFormat="1" ht="18.75">
      <c r="A375" s="259"/>
      <c r="B375" s="467"/>
      <c r="C375" s="133"/>
      <c r="D375" s="262"/>
      <c r="E375" s="133"/>
      <c r="F375" s="132"/>
      <c r="G375" s="133"/>
      <c r="H375" s="275"/>
      <c r="I375" s="133"/>
      <c r="J375" s="132"/>
      <c r="K375" s="133"/>
    </row>
    <row r="376" spans="1:11" s="109" customFormat="1" ht="18.75">
      <c r="A376" s="622" t="s">
        <v>987</v>
      </c>
      <c r="B376" s="622"/>
      <c r="C376" s="622"/>
      <c r="D376" s="622"/>
      <c r="E376" s="622"/>
      <c r="F376" s="622"/>
      <c r="G376" s="622"/>
      <c r="H376" s="622"/>
      <c r="I376" s="622"/>
      <c r="J376" s="622"/>
      <c r="K376" s="622"/>
    </row>
    <row r="377" spans="1:11" ht="18.75">
      <c r="A377" s="260"/>
      <c r="B377" s="109"/>
      <c r="C377" s="109"/>
      <c r="D377" s="255"/>
      <c r="E377" s="130"/>
      <c r="F377" s="130"/>
      <c r="G377" s="130"/>
      <c r="H377" s="109"/>
      <c r="I377" s="109"/>
      <c r="J377" s="109"/>
      <c r="K377" s="128"/>
    </row>
    <row r="378" s="109" customFormat="1" ht="18.75"/>
    <row r="379" spans="1:11" s="109" customFormat="1" ht="18.75">
      <c r="A379" s="471" t="s">
        <v>1137</v>
      </c>
      <c r="B379" s="103"/>
      <c r="C379" s="103"/>
      <c r="D379" s="103"/>
      <c r="E379" s="103"/>
      <c r="F379" s="103"/>
      <c r="G379" s="103"/>
      <c r="H379" s="103"/>
      <c r="I379" s="103"/>
      <c r="J379" s="470" t="s">
        <v>785</v>
      </c>
      <c r="K379" s="126"/>
    </row>
    <row r="380" spans="1:11" s="109" customFormat="1" ht="18.75">
      <c r="A380" s="175" t="s">
        <v>742</v>
      </c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1:11" s="109" customFormat="1" ht="18.75">
      <c r="A381" s="627" t="s">
        <v>747</v>
      </c>
      <c r="B381" s="627"/>
      <c r="C381" s="627"/>
      <c r="D381" s="627"/>
      <c r="E381" s="627"/>
      <c r="F381" s="627"/>
      <c r="G381" s="627"/>
      <c r="H381" s="627"/>
      <c r="I381" s="627"/>
      <c r="J381" s="627"/>
      <c r="K381" s="627"/>
    </row>
    <row r="382" spans="1:11" s="109" customFormat="1" ht="18.75">
      <c r="A382" s="624" t="s">
        <v>0</v>
      </c>
      <c r="B382" s="610" t="s">
        <v>1</v>
      </c>
      <c r="C382" s="610" t="s">
        <v>2</v>
      </c>
      <c r="D382" s="107" t="s">
        <v>3</v>
      </c>
      <c r="E382" s="628" t="s">
        <v>4</v>
      </c>
      <c r="F382" s="629"/>
      <c r="G382" s="629"/>
      <c r="H382" s="630"/>
      <c r="I382" s="107" t="s">
        <v>363</v>
      </c>
      <c r="J382" s="108" t="s">
        <v>5</v>
      </c>
      <c r="K382" s="616" t="s">
        <v>728</v>
      </c>
    </row>
    <row r="383" spans="1:11" s="109" customFormat="1" ht="18.75">
      <c r="A383" s="625"/>
      <c r="B383" s="611"/>
      <c r="C383" s="611"/>
      <c r="D383" s="110" t="s">
        <v>6</v>
      </c>
      <c r="E383" s="111">
        <v>2561</v>
      </c>
      <c r="F383" s="107">
        <v>2562</v>
      </c>
      <c r="G383" s="112">
        <v>2563</v>
      </c>
      <c r="H383" s="112">
        <v>2564</v>
      </c>
      <c r="I383" s="110" t="s">
        <v>556</v>
      </c>
      <c r="J383" s="113" t="s">
        <v>7</v>
      </c>
      <c r="K383" s="617"/>
    </row>
    <row r="384" spans="1:11" s="109" customFormat="1" ht="18.75">
      <c r="A384" s="626"/>
      <c r="B384" s="621"/>
      <c r="C384" s="621"/>
      <c r="D384" s="114"/>
      <c r="E384" s="115" t="s">
        <v>8</v>
      </c>
      <c r="F384" s="117" t="s">
        <v>8</v>
      </c>
      <c r="G384" s="116" t="s">
        <v>8</v>
      </c>
      <c r="H384" s="116" t="s">
        <v>8</v>
      </c>
      <c r="I384" s="117"/>
      <c r="J384" s="118"/>
      <c r="K384" s="618"/>
    </row>
    <row r="385" spans="1:11" s="109" customFormat="1" ht="18.75">
      <c r="A385" s="253">
        <v>50</v>
      </c>
      <c r="B385" s="161" t="s">
        <v>1069</v>
      </c>
      <c r="C385" s="120" t="s">
        <v>557</v>
      </c>
      <c r="D385" s="258" t="s">
        <v>993</v>
      </c>
      <c r="E385" s="162"/>
      <c r="F385" s="254"/>
      <c r="G385" s="254">
        <v>200000</v>
      </c>
      <c r="H385" s="162">
        <v>200000</v>
      </c>
      <c r="I385" s="254" t="s">
        <v>559</v>
      </c>
      <c r="J385" s="161" t="s">
        <v>107</v>
      </c>
      <c r="K385" s="119" t="s">
        <v>450</v>
      </c>
    </row>
    <row r="386" spans="1:11" s="109" customFormat="1" ht="18.75">
      <c r="A386" s="252"/>
      <c r="B386" s="109" t="s">
        <v>1517</v>
      </c>
      <c r="C386" s="125" t="s">
        <v>560</v>
      </c>
      <c r="D386" s="255" t="s">
        <v>1384</v>
      </c>
      <c r="E386" s="123"/>
      <c r="F386" s="103"/>
      <c r="G386" s="125"/>
      <c r="H386" s="125"/>
      <c r="I386" s="125" t="s">
        <v>561</v>
      </c>
      <c r="J386" s="109" t="s">
        <v>562</v>
      </c>
      <c r="K386" s="125"/>
    </row>
    <row r="387" spans="1:11" s="109" customFormat="1" ht="18.75">
      <c r="A387" s="252"/>
      <c r="B387" s="109" t="s">
        <v>1034</v>
      </c>
      <c r="C387" s="125" t="s">
        <v>563</v>
      </c>
      <c r="D387" s="255" t="s">
        <v>1516</v>
      </c>
      <c r="E387" s="125"/>
      <c r="G387" s="125"/>
      <c r="H387" s="125"/>
      <c r="I387" s="125"/>
      <c r="J387" s="109" t="s">
        <v>564</v>
      </c>
      <c r="K387" s="125"/>
    </row>
    <row r="388" spans="1:11" s="109" customFormat="1" ht="18.75">
      <c r="A388" s="252"/>
      <c r="B388" s="109" t="s">
        <v>1225</v>
      </c>
      <c r="C388" s="125"/>
      <c r="D388" s="255" t="s">
        <v>1369</v>
      </c>
      <c r="E388" s="125"/>
      <c r="G388" s="125"/>
      <c r="H388" s="125"/>
      <c r="I388" s="125"/>
      <c r="K388" s="125"/>
    </row>
    <row r="389" spans="1:11" s="483" customFormat="1" ht="18" customHeight="1">
      <c r="A389" s="491"/>
      <c r="B389" s="114"/>
      <c r="C389" s="114"/>
      <c r="D389" s="469"/>
      <c r="E389" s="492"/>
      <c r="F389" s="493"/>
      <c r="G389" s="492"/>
      <c r="H389" s="492"/>
      <c r="I389" s="492"/>
      <c r="J389" s="118"/>
      <c r="K389" s="117"/>
    </row>
    <row r="390" spans="1:11" ht="18.75">
      <c r="A390" s="253">
        <v>51</v>
      </c>
      <c r="B390" s="120" t="s">
        <v>653</v>
      </c>
      <c r="C390" s="120" t="s">
        <v>627</v>
      </c>
      <c r="D390" s="282" t="s">
        <v>1404</v>
      </c>
      <c r="E390" s="254"/>
      <c r="F390" s="254"/>
      <c r="G390" s="254">
        <v>500000</v>
      </c>
      <c r="H390" s="254"/>
      <c r="I390" s="254" t="s">
        <v>559</v>
      </c>
      <c r="J390" s="120" t="s">
        <v>582</v>
      </c>
      <c r="K390" s="119" t="s">
        <v>450</v>
      </c>
    </row>
    <row r="391" spans="1:11" ht="18.75">
      <c r="A391" s="250"/>
      <c r="B391" s="125" t="s">
        <v>619</v>
      </c>
      <c r="C391" s="125" t="s">
        <v>641</v>
      </c>
      <c r="D391" s="127" t="s">
        <v>1411</v>
      </c>
      <c r="E391" s="123"/>
      <c r="F391" s="123"/>
      <c r="G391" s="123"/>
      <c r="H391" s="125"/>
      <c r="I391" s="125" t="s">
        <v>561</v>
      </c>
      <c r="J391" s="125" t="s">
        <v>583</v>
      </c>
      <c r="K391" s="125"/>
    </row>
    <row r="392" spans="1:11" ht="18.75">
      <c r="A392" s="276"/>
      <c r="B392" s="114"/>
      <c r="C392" s="133"/>
      <c r="D392" s="135" t="s">
        <v>1406</v>
      </c>
      <c r="E392" s="133"/>
      <c r="F392" s="133"/>
      <c r="G392" s="133"/>
      <c r="H392" s="133"/>
      <c r="I392" s="133"/>
      <c r="J392" s="133"/>
      <c r="K392" s="131"/>
    </row>
    <row r="393" spans="1:11" ht="18.75">
      <c r="A393" s="253">
        <v>52</v>
      </c>
      <c r="B393" s="120" t="s">
        <v>634</v>
      </c>
      <c r="C393" s="120" t="s">
        <v>650</v>
      </c>
      <c r="D393" s="258" t="s">
        <v>628</v>
      </c>
      <c r="E393" s="254"/>
      <c r="F393" s="254"/>
      <c r="G393" s="254">
        <v>500000</v>
      </c>
      <c r="H393" s="254">
        <v>500000</v>
      </c>
      <c r="I393" s="254" t="s">
        <v>559</v>
      </c>
      <c r="J393" s="120" t="s">
        <v>582</v>
      </c>
      <c r="K393" s="119" t="s">
        <v>450</v>
      </c>
    </row>
    <row r="394" spans="1:11" ht="18.75">
      <c r="A394" s="252"/>
      <c r="B394" s="125" t="s">
        <v>619</v>
      </c>
      <c r="C394" s="125" t="s">
        <v>627</v>
      </c>
      <c r="D394" s="127" t="s">
        <v>1412</v>
      </c>
      <c r="E394" s="125"/>
      <c r="F394" s="125"/>
      <c r="G394" s="125"/>
      <c r="H394" s="123"/>
      <c r="I394" s="125" t="s">
        <v>561</v>
      </c>
      <c r="J394" s="125" t="s">
        <v>583</v>
      </c>
      <c r="K394" s="125"/>
    </row>
    <row r="395" spans="1:11" ht="18.75">
      <c r="A395" s="259"/>
      <c r="B395" s="114"/>
      <c r="C395" s="133"/>
      <c r="D395" s="135" t="s">
        <v>1413</v>
      </c>
      <c r="E395" s="139"/>
      <c r="F395" s="139"/>
      <c r="G395" s="139"/>
      <c r="H395" s="133"/>
      <c r="I395" s="133"/>
      <c r="J395" s="133"/>
      <c r="K395" s="131"/>
    </row>
    <row r="396" spans="1:11" ht="18.75">
      <c r="A396" s="253">
        <v>53</v>
      </c>
      <c r="B396" s="120" t="s">
        <v>951</v>
      </c>
      <c r="C396" s="120" t="s">
        <v>650</v>
      </c>
      <c r="D396" s="258" t="s">
        <v>626</v>
      </c>
      <c r="E396" s="254"/>
      <c r="F396" s="254"/>
      <c r="G396" s="254"/>
      <c r="H396" s="254">
        <v>1000000</v>
      </c>
      <c r="I396" s="254" t="s">
        <v>559</v>
      </c>
      <c r="J396" s="120" t="s">
        <v>582</v>
      </c>
      <c r="K396" s="119" t="s">
        <v>450</v>
      </c>
    </row>
    <row r="397" spans="1:11" ht="18.75">
      <c r="A397" s="252"/>
      <c r="B397" s="125" t="s">
        <v>619</v>
      </c>
      <c r="C397" s="125" t="s">
        <v>627</v>
      </c>
      <c r="D397" s="127" t="s">
        <v>1459</v>
      </c>
      <c r="E397" s="125"/>
      <c r="F397" s="125"/>
      <c r="G397" s="125"/>
      <c r="H397" s="123"/>
      <c r="I397" s="125" t="s">
        <v>561</v>
      </c>
      <c r="J397" s="125" t="s">
        <v>583</v>
      </c>
      <c r="K397" s="125"/>
    </row>
    <row r="398" spans="1:11" ht="18.75">
      <c r="A398" s="259"/>
      <c r="B398" s="114"/>
      <c r="C398" s="133"/>
      <c r="D398" s="135" t="s">
        <v>1414</v>
      </c>
      <c r="E398" s="139"/>
      <c r="F398" s="139"/>
      <c r="G398" s="139"/>
      <c r="H398" s="133"/>
      <c r="I398" s="133"/>
      <c r="J398" s="133"/>
      <c r="K398" s="131"/>
    </row>
    <row r="399" spans="1:11" ht="18.75">
      <c r="A399" s="253">
        <v>54</v>
      </c>
      <c r="B399" s="120" t="s">
        <v>957</v>
      </c>
      <c r="C399" s="120" t="s">
        <v>980</v>
      </c>
      <c r="D399" s="258" t="s">
        <v>959</v>
      </c>
      <c r="E399" s="254"/>
      <c r="F399" s="254"/>
      <c r="G399" s="303"/>
      <c r="H399" s="254">
        <v>500000</v>
      </c>
      <c r="I399" s="254" t="s">
        <v>559</v>
      </c>
      <c r="J399" s="120" t="s">
        <v>582</v>
      </c>
      <c r="K399" s="119" t="s">
        <v>450</v>
      </c>
    </row>
    <row r="400" spans="1:11" ht="18.75">
      <c r="A400" s="250"/>
      <c r="B400" s="125" t="s">
        <v>619</v>
      </c>
      <c r="C400" s="125"/>
      <c r="D400" s="279" t="s">
        <v>1402</v>
      </c>
      <c r="E400" s="125"/>
      <c r="F400" s="125"/>
      <c r="G400" s="109"/>
      <c r="H400" s="125"/>
      <c r="I400" s="125" t="s">
        <v>561</v>
      </c>
      <c r="J400" s="125" t="s">
        <v>583</v>
      </c>
      <c r="K400" s="124"/>
    </row>
    <row r="401" spans="1:11" ht="18.75">
      <c r="A401" s="259"/>
      <c r="B401" s="467"/>
      <c r="C401" s="133"/>
      <c r="D401" s="284" t="s">
        <v>1403</v>
      </c>
      <c r="E401" s="133"/>
      <c r="F401" s="133"/>
      <c r="G401" s="278"/>
      <c r="H401" s="133"/>
      <c r="I401" s="133"/>
      <c r="J401" s="133"/>
      <c r="K401" s="133"/>
    </row>
    <row r="402" spans="1:11" ht="18.75">
      <c r="A402" s="260"/>
      <c r="B402" s="476"/>
      <c r="C402" s="109"/>
      <c r="D402" s="375"/>
      <c r="E402" s="109"/>
      <c r="F402" s="109"/>
      <c r="G402" s="109"/>
      <c r="H402" s="109"/>
      <c r="I402" s="109"/>
      <c r="J402" s="109"/>
      <c r="K402" s="109"/>
    </row>
    <row r="403" spans="1:11" ht="18.75">
      <c r="A403" s="260"/>
      <c r="B403" s="476"/>
      <c r="C403" s="109"/>
      <c r="D403" s="375"/>
      <c r="E403" s="109"/>
      <c r="F403" s="109"/>
      <c r="G403" s="109"/>
      <c r="H403" s="109"/>
      <c r="I403" s="109"/>
      <c r="J403" s="109"/>
      <c r="K403" s="109"/>
    </row>
    <row r="404" spans="1:11" ht="18.75">
      <c r="A404" s="622" t="s">
        <v>988</v>
      </c>
      <c r="B404" s="622"/>
      <c r="C404" s="622"/>
      <c r="D404" s="622"/>
      <c r="E404" s="622"/>
      <c r="F404" s="622"/>
      <c r="G404" s="622"/>
      <c r="H404" s="622"/>
      <c r="I404" s="622"/>
      <c r="J404" s="622"/>
      <c r="K404" s="622"/>
    </row>
    <row r="405" spans="1:4" s="109" customFormat="1" ht="18.75">
      <c r="A405" s="260"/>
      <c r="D405" s="128"/>
    </row>
    <row r="406" spans="1:4" s="109" customFormat="1" ht="18.75">
      <c r="A406" s="260"/>
      <c r="D406" s="128"/>
    </row>
    <row r="407" spans="1:11" s="109" customFormat="1" ht="18.75">
      <c r="A407" s="471" t="s">
        <v>1137</v>
      </c>
      <c r="B407" s="103"/>
      <c r="C407" s="103"/>
      <c r="D407" s="103"/>
      <c r="E407" s="103"/>
      <c r="F407" s="103"/>
      <c r="G407" s="103"/>
      <c r="H407" s="103"/>
      <c r="I407" s="103"/>
      <c r="J407" s="470" t="s">
        <v>785</v>
      </c>
      <c r="K407" s="126"/>
    </row>
    <row r="408" ht="18.75">
      <c r="A408" s="175" t="s">
        <v>742</v>
      </c>
    </row>
    <row r="409" spans="1:11" s="109" customFormat="1" ht="18.75">
      <c r="A409" s="627" t="s">
        <v>748</v>
      </c>
      <c r="B409" s="627"/>
      <c r="C409" s="627"/>
      <c r="D409" s="627"/>
      <c r="E409" s="627"/>
      <c r="F409" s="627"/>
      <c r="G409" s="627"/>
      <c r="H409" s="627"/>
      <c r="I409" s="627"/>
      <c r="J409" s="627"/>
      <c r="K409" s="627"/>
    </row>
    <row r="410" spans="1:11" s="109" customFormat="1" ht="18.75">
      <c r="A410" s="624" t="s">
        <v>0</v>
      </c>
      <c r="B410" s="610" t="s">
        <v>1</v>
      </c>
      <c r="C410" s="610" t="s">
        <v>2</v>
      </c>
      <c r="D410" s="107" t="s">
        <v>3</v>
      </c>
      <c r="E410" s="628" t="s">
        <v>491</v>
      </c>
      <c r="F410" s="629"/>
      <c r="G410" s="629"/>
      <c r="H410" s="630"/>
      <c r="I410" s="107" t="s">
        <v>363</v>
      </c>
      <c r="J410" s="108" t="s">
        <v>5</v>
      </c>
      <c r="K410" s="616" t="s">
        <v>728</v>
      </c>
    </row>
    <row r="411" spans="1:11" s="109" customFormat="1" ht="18.75">
      <c r="A411" s="625"/>
      <c r="B411" s="611"/>
      <c r="C411" s="611"/>
      <c r="D411" s="110" t="s">
        <v>6</v>
      </c>
      <c r="E411" s="111">
        <v>2561</v>
      </c>
      <c r="F411" s="107">
        <v>2562</v>
      </c>
      <c r="G411" s="112">
        <v>2563</v>
      </c>
      <c r="H411" s="112">
        <v>2564</v>
      </c>
      <c r="I411" s="110" t="s">
        <v>556</v>
      </c>
      <c r="J411" s="113" t="s">
        <v>7</v>
      </c>
      <c r="K411" s="617"/>
    </row>
    <row r="412" spans="1:11" s="109" customFormat="1" ht="18.75">
      <c r="A412" s="626"/>
      <c r="B412" s="621"/>
      <c r="C412" s="621"/>
      <c r="D412" s="114"/>
      <c r="E412" s="115" t="s">
        <v>8</v>
      </c>
      <c r="F412" s="117" t="s">
        <v>8</v>
      </c>
      <c r="G412" s="116" t="s">
        <v>8</v>
      </c>
      <c r="H412" s="116" t="s">
        <v>8</v>
      </c>
      <c r="I412" s="117"/>
      <c r="J412" s="118"/>
      <c r="K412" s="618"/>
    </row>
    <row r="413" spans="1:11" ht="18.75">
      <c r="A413" s="250">
        <v>55</v>
      </c>
      <c r="B413" s="125" t="s">
        <v>634</v>
      </c>
      <c r="C413" s="125" t="s">
        <v>625</v>
      </c>
      <c r="D413" s="251" t="s">
        <v>626</v>
      </c>
      <c r="E413" s="123">
        <v>500000</v>
      </c>
      <c r="F413" s="123">
        <v>500000</v>
      </c>
      <c r="G413" s="123">
        <v>500000</v>
      </c>
      <c r="H413" s="123">
        <v>500000</v>
      </c>
      <c r="I413" s="123" t="s">
        <v>559</v>
      </c>
      <c r="J413" s="125" t="s">
        <v>582</v>
      </c>
      <c r="K413" s="124" t="s">
        <v>450</v>
      </c>
    </row>
    <row r="414" spans="1:11" ht="18.75">
      <c r="A414" s="252"/>
      <c r="B414" s="125" t="s">
        <v>620</v>
      </c>
      <c r="C414" s="125" t="s">
        <v>627</v>
      </c>
      <c r="D414" s="124" t="s">
        <v>1415</v>
      </c>
      <c r="E414" s="125"/>
      <c r="F414" s="125"/>
      <c r="G414" s="125"/>
      <c r="H414" s="123"/>
      <c r="I414" s="125" t="s">
        <v>561</v>
      </c>
      <c r="J414" s="125" t="s">
        <v>583</v>
      </c>
      <c r="K414" s="125"/>
    </row>
    <row r="415" spans="1:11" ht="18.75">
      <c r="A415" s="259"/>
      <c r="B415" s="114"/>
      <c r="C415" s="133"/>
      <c r="D415" s="284" t="s">
        <v>1413</v>
      </c>
      <c r="E415" s="139"/>
      <c r="F415" s="139"/>
      <c r="G415" s="139"/>
      <c r="H415" s="133"/>
      <c r="I415" s="133"/>
      <c r="J415" s="133"/>
      <c r="K415" s="131"/>
    </row>
    <row r="416" spans="1:14" s="109" customFormat="1" ht="18.75">
      <c r="A416" s="250">
        <v>56</v>
      </c>
      <c r="B416" s="109" t="s">
        <v>1301</v>
      </c>
      <c r="C416" s="125" t="s">
        <v>557</v>
      </c>
      <c r="D416" s="251" t="s">
        <v>1317</v>
      </c>
      <c r="E416" s="123">
        <v>108000</v>
      </c>
      <c r="F416" s="302">
        <v>108000</v>
      </c>
      <c r="G416" s="123">
        <v>108000</v>
      </c>
      <c r="H416" s="123">
        <v>108000</v>
      </c>
      <c r="I416" s="123" t="s">
        <v>559</v>
      </c>
      <c r="J416" s="257" t="s">
        <v>107</v>
      </c>
      <c r="K416" s="124" t="s">
        <v>450</v>
      </c>
      <c r="L416" s="109">
        <v>220000</v>
      </c>
      <c r="M416" s="109">
        <v>108000</v>
      </c>
      <c r="N416" s="109">
        <f>L416-M416</f>
        <v>112000</v>
      </c>
    </row>
    <row r="417" spans="1:12" s="109" customFormat="1" ht="18.75">
      <c r="A417" s="252"/>
      <c r="B417" s="109" t="s">
        <v>1460</v>
      </c>
      <c r="C417" s="125" t="s">
        <v>560</v>
      </c>
      <c r="D417" s="255" t="s">
        <v>1404</v>
      </c>
      <c r="E417" s="125"/>
      <c r="G417" s="125"/>
      <c r="H417" s="125"/>
      <c r="I417" s="125" t="s">
        <v>561</v>
      </c>
      <c r="J417" s="257" t="s">
        <v>562</v>
      </c>
      <c r="K417" s="125"/>
      <c r="L417" s="109" t="s">
        <v>1356</v>
      </c>
    </row>
    <row r="418" spans="1:11" s="109" customFormat="1" ht="20.25" customHeight="1">
      <c r="A418" s="252"/>
      <c r="B418" s="125" t="s">
        <v>578</v>
      </c>
      <c r="C418" s="125" t="s">
        <v>563</v>
      </c>
      <c r="D418" s="255" t="s">
        <v>1461</v>
      </c>
      <c r="E418" s="125"/>
      <c r="G418" s="125"/>
      <c r="H418" s="125"/>
      <c r="I418" s="125"/>
      <c r="J418" s="257" t="s">
        <v>564</v>
      </c>
      <c r="K418" s="125"/>
    </row>
    <row r="419" spans="1:11" s="109" customFormat="1" ht="20.25" customHeight="1">
      <c r="A419" s="252"/>
      <c r="C419" s="125" t="s">
        <v>565</v>
      </c>
      <c r="D419" s="255" t="s">
        <v>1462</v>
      </c>
      <c r="E419" s="125"/>
      <c r="G419" s="125"/>
      <c r="H419" s="125"/>
      <c r="I419" s="125"/>
      <c r="J419" s="257"/>
      <c r="K419" s="125"/>
    </row>
    <row r="420" spans="1:11" s="109" customFormat="1" ht="20.25" customHeight="1">
      <c r="A420" s="363"/>
      <c r="B420" s="125"/>
      <c r="C420" s="257"/>
      <c r="D420" s="255"/>
      <c r="E420" s="125"/>
      <c r="G420" s="125"/>
      <c r="H420" s="125"/>
      <c r="I420" s="125"/>
      <c r="J420" s="257"/>
      <c r="K420" s="125"/>
    </row>
    <row r="421" spans="1:11" s="109" customFormat="1" ht="20.25" customHeight="1">
      <c r="A421" s="252"/>
      <c r="B421" s="484"/>
      <c r="C421" s="125"/>
      <c r="D421" s="255"/>
      <c r="E421" s="125"/>
      <c r="G421" s="125"/>
      <c r="H421" s="125"/>
      <c r="I421" s="125"/>
      <c r="J421" s="257"/>
      <c r="K421" s="125"/>
    </row>
    <row r="422" spans="1:11" s="109" customFormat="1" ht="18.75">
      <c r="A422" s="252"/>
      <c r="C422" s="125"/>
      <c r="D422" s="135"/>
      <c r="E422" s="125"/>
      <c r="G422" s="125"/>
      <c r="H422" s="125"/>
      <c r="I422" s="125"/>
      <c r="J422" s="257"/>
      <c r="K422" s="125"/>
    </row>
    <row r="423" spans="1:12" s="109" customFormat="1" ht="18.75">
      <c r="A423" s="253">
        <v>57</v>
      </c>
      <c r="B423" s="161" t="s">
        <v>756</v>
      </c>
      <c r="C423" s="120" t="s">
        <v>557</v>
      </c>
      <c r="D423" s="258" t="s">
        <v>558</v>
      </c>
      <c r="E423" s="254">
        <v>200000</v>
      </c>
      <c r="F423" s="303">
        <v>200000</v>
      </c>
      <c r="G423" s="254">
        <v>200000</v>
      </c>
      <c r="H423" s="254">
        <v>200000</v>
      </c>
      <c r="I423" s="254" t="s">
        <v>559</v>
      </c>
      <c r="J423" s="490" t="s">
        <v>107</v>
      </c>
      <c r="K423" s="119" t="s">
        <v>450</v>
      </c>
      <c r="L423" s="109" t="s">
        <v>1350</v>
      </c>
    </row>
    <row r="424" spans="1:11" s="109" customFormat="1" ht="18.75">
      <c r="A424" s="252"/>
      <c r="B424" s="109" t="s">
        <v>578</v>
      </c>
      <c r="C424" s="125" t="s">
        <v>560</v>
      </c>
      <c r="D424" s="255" t="s">
        <v>1463</v>
      </c>
      <c r="E424" s="125"/>
      <c r="G424" s="125"/>
      <c r="H424" s="125"/>
      <c r="I424" s="125" t="s">
        <v>561</v>
      </c>
      <c r="J424" s="257" t="s">
        <v>562</v>
      </c>
      <c r="K424" s="125"/>
    </row>
    <row r="425" spans="1:11" s="109" customFormat="1" ht="18.75">
      <c r="A425" s="252"/>
      <c r="B425" s="125"/>
      <c r="C425" s="125" t="s">
        <v>563</v>
      </c>
      <c r="D425" s="255" t="s">
        <v>1464</v>
      </c>
      <c r="E425" s="125"/>
      <c r="G425" s="125"/>
      <c r="H425" s="125"/>
      <c r="I425" s="125"/>
      <c r="J425" s="257" t="s">
        <v>564</v>
      </c>
      <c r="K425" s="125"/>
    </row>
    <row r="426" spans="1:11" s="109" customFormat="1" ht="18.75">
      <c r="A426" s="252"/>
      <c r="C426" s="125" t="s">
        <v>565</v>
      </c>
      <c r="D426" s="255" t="s">
        <v>1408</v>
      </c>
      <c r="E426" s="125"/>
      <c r="G426" s="125"/>
      <c r="H426" s="125"/>
      <c r="I426" s="125"/>
      <c r="J426" s="257"/>
      <c r="K426" s="125"/>
    </row>
    <row r="427" spans="1:11" s="109" customFormat="1" ht="18.75">
      <c r="A427" s="252"/>
      <c r="C427" s="125"/>
      <c r="D427" s="255"/>
      <c r="E427" s="125"/>
      <c r="G427" s="125"/>
      <c r="H427" s="125"/>
      <c r="I427" s="125"/>
      <c r="J427" s="257"/>
      <c r="K427" s="125"/>
    </row>
    <row r="428" spans="1:11" s="109" customFormat="1" ht="18.75">
      <c r="A428" s="252"/>
      <c r="B428" s="114"/>
      <c r="C428" s="125"/>
      <c r="D428" s="255"/>
      <c r="E428" s="125"/>
      <c r="G428" s="125"/>
      <c r="H428" s="125"/>
      <c r="I428" s="125"/>
      <c r="J428" s="257"/>
      <c r="K428" s="125"/>
    </row>
    <row r="429" spans="1:11" s="109" customFormat="1" ht="18.75">
      <c r="A429" s="253">
        <v>58</v>
      </c>
      <c r="B429" s="120" t="s">
        <v>653</v>
      </c>
      <c r="C429" s="120" t="s">
        <v>627</v>
      </c>
      <c r="D429" s="258" t="s">
        <v>640</v>
      </c>
      <c r="E429" s="269">
        <v>500000</v>
      </c>
      <c r="F429" s="254">
        <v>500000</v>
      </c>
      <c r="G429" s="254">
        <v>500000</v>
      </c>
      <c r="H429" s="254">
        <v>500000</v>
      </c>
      <c r="I429" s="254" t="s">
        <v>559</v>
      </c>
      <c r="J429" s="120" t="s">
        <v>582</v>
      </c>
      <c r="K429" s="119" t="s">
        <v>450</v>
      </c>
    </row>
    <row r="430" spans="1:11" s="109" customFormat="1" ht="18.75">
      <c r="A430" s="250"/>
      <c r="B430" s="125" t="s">
        <v>620</v>
      </c>
      <c r="C430" s="125" t="s">
        <v>641</v>
      </c>
      <c r="D430" s="127" t="s">
        <v>1465</v>
      </c>
      <c r="E430" s="123"/>
      <c r="F430" s="123"/>
      <c r="G430" s="123"/>
      <c r="H430" s="125"/>
      <c r="I430" s="125" t="s">
        <v>561</v>
      </c>
      <c r="J430" s="125" t="s">
        <v>583</v>
      </c>
      <c r="K430" s="125"/>
    </row>
    <row r="431" spans="1:11" s="109" customFormat="1" ht="18.75">
      <c r="A431" s="250"/>
      <c r="B431" s="484"/>
      <c r="C431" s="125"/>
      <c r="D431" s="127" t="s">
        <v>1416</v>
      </c>
      <c r="E431" s="125"/>
      <c r="F431" s="280"/>
      <c r="G431" s="280"/>
      <c r="H431" s="125"/>
      <c r="I431" s="125"/>
      <c r="J431" s="125"/>
      <c r="K431" s="124"/>
    </row>
    <row r="432" spans="1:11" s="109" customFormat="1" ht="18.75">
      <c r="A432" s="252"/>
      <c r="C432" s="125"/>
      <c r="D432" s="255"/>
      <c r="E432" s="125"/>
      <c r="G432" s="125"/>
      <c r="H432" s="125"/>
      <c r="I432" s="125"/>
      <c r="J432" s="257"/>
      <c r="K432" s="125"/>
    </row>
    <row r="433" spans="1:11" s="109" customFormat="1" ht="18.75">
      <c r="A433" s="259"/>
      <c r="B433" s="132"/>
      <c r="C433" s="133"/>
      <c r="D433" s="262"/>
      <c r="E433" s="133"/>
      <c r="F433" s="132"/>
      <c r="G433" s="133"/>
      <c r="H433" s="133"/>
      <c r="I433" s="133"/>
      <c r="J433" s="275"/>
      <c r="K433" s="133"/>
    </row>
    <row r="434" spans="1:11" s="109" customFormat="1" ht="18.75">
      <c r="A434" s="622" t="s">
        <v>539</v>
      </c>
      <c r="B434" s="622"/>
      <c r="C434" s="622"/>
      <c r="D434" s="622"/>
      <c r="E434" s="622"/>
      <c r="F434" s="622"/>
      <c r="G434" s="622"/>
      <c r="H434" s="622"/>
      <c r="I434" s="622"/>
      <c r="J434" s="622"/>
      <c r="K434" s="622"/>
    </row>
    <row r="435" spans="1:4" s="109" customFormat="1" ht="18.75">
      <c r="A435" s="260"/>
      <c r="D435" s="255"/>
    </row>
    <row r="436" s="109" customFormat="1" ht="18.75"/>
    <row r="437" spans="1:11" s="109" customFormat="1" ht="18.75">
      <c r="A437" s="471" t="s">
        <v>1137</v>
      </c>
      <c r="B437" s="103"/>
      <c r="C437" s="103"/>
      <c r="D437" s="103"/>
      <c r="E437" s="103"/>
      <c r="F437" s="103"/>
      <c r="G437" s="103"/>
      <c r="H437" s="103"/>
      <c r="I437" s="103"/>
      <c r="J437" s="470" t="s">
        <v>785</v>
      </c>
      <c r="K437" s="126"/>
    </row>
    <row r="438" ht="18.75">
      <c r="A438" s="175" t="s">
        <v>742</v>
      </c>
    </row>
    <row r="439" spans="1:11" s="109" customFormat="1" ht="18.75">
      <c r="A439" s="627" t="s">
        <v>748</v>
      </c>
      <c r="B439" s="627"/>
      <c r="C439" s="627"/>
      <c r="D439" s="627"/>
      <c r="E439" s="627"/>
      <c r="F439" s="627"/>
      <c r="G439" s="627"/>
      <c r="H439" s="627"/>
      <c r="I439" s="627"/>
      <c r="J439" s="627"/>
      <c r="K439" s="627"/>
    </row>
    <row r="440" spans="1:11" s="109" customFormat="1" ht="18.75">
      <c r="A440" s="624" t="s">
        <v>0</v>
      </c>
      <c r="B440" s="610" t="s">
        <v>1</v>
      </c>
      <c r="C440" s="610" t="s">
        <v>2</v>
      </c>
      <c r="D440" s="107" t="s">
        <v>3</v>
      </c>
      <c r="E440" s="628" t="s">
        <v>491</v>
      </c>
      <c r="F440" s="629"/>
      <c r="G440" s="629"/>
      <c r="H440" s="630"/>
      <c r="I440" s="107" t="s">
        <v>363</v>
      </c>
      <c r="J440" s="108" t="s">
        <v>5</v>
      </c>
      <c r="K440" s="616" t="s">
        <v>728</v>
      </c>
    </row>
    <row r="441" spans="1:11" s="109" customFormat="1" ht="18.75">
      <c r="A441" s="625"/>
      <c r="B441" s="611"/>
      <c r="C441" s="611"/>
      <c r="D441" s="110" t="s">
        <v>6</v>
      </c>
      <c r="E441" s="111">
        <v>2561</v>
      </c>
      <c r="F441" s="107">
        <v>2562</v>
      </c>
      <c r="G441" s="112">
        <v>2563</v>
      </c>
      <c r="H441" s="112">
        <v>2564</v>
      </c>
      <c r="I441" s="110" t="s">
        <v>556</v>
      </c>
      <c r="J441" s="113" t="s">
        <v>7</v>
      </c>
      <c r="K441" s="617"/>
    </row>
    <row r="442" spans="1:11" s="109" customFormat="1" ht="18.75">
      <c r="A442" s="626"/>
      <c r="B442" s="621"/>
      <c r="C442" s="621"/>
      <c r="D442" s="114"/>
      <c r="E442" s="115" t="s">
        <v>8</v>
      </c>
      <c r="F442" s="117" t="s">
        <v>8</v>
      </c>
      <c r="G442" s="116" t="s">
        <v>8</v>
      </c>
      <c r="H442" s="116" t="s">
        <v>8</v>
      </c>
      <c r="I442" s="117"/>
      <c r="J442" s="118"/>
      <c r="K442" s="618"/>
    </row>
    <row r="443" spans="1:11" s="109" customFormat="1" ht="18.75">
      <c r="A443" s="253">
        <v>59</v>
      </c>
      <c r="B443" s="161" t="s">
        <v>571</v>
      </c>
      <c r="C443" s="120" t="s">
        <v>569</v>
      </c>
      <c r="D443" s="258" t="s">
        <v>570</v>
      </c>
      <c r="E443" s="254"/>
      <c r="F443" s="254">
        <v>200000</v>
      </c>
      <c r="G443" s="254">
        <v>200000</v>
      </c>
      <c r="H443" s="254">
        <v>200000</v>
      </c>
      <c r="I443" s="254" t="s">
        <v>559</v>
      </c>
      <c r="J443" s="161" t="s">
        <v>107</v>
      </c>
      <c r="K443" s="119" t="s">
        <v>450</v>
      </c>
    </row>
    <row r="444" spans="1:11" s="109" customFormat="1" ht="18.75">
      <c r="A444" s="252"/>
      <c r="B444" s="109" t="s">
        <v>578</v>
      </c>
      <c r="C444" s="125" t="s">
        <v>568</v>
      </c>
      <c r="D444" s="255" t="s">
        <v>1466</v>
      </c>
      <c r="E444" s="125"/>
      <c r="G444" s="125"/>
      <c r="H444" s="125"/>
      <c r="I444" s="125" t="s">
        <v>561</v>
      </c>
      <c r="J444" s="109" t="s">
        <v>562</v>
      </c>
      <c r="K444" s="125"/>
    </row>
    <row r="445" spans="1:11" s="109" customFormat="1" ht="18.75">
      <c r="A445" s="252"/>
      <c r="B445" s="484"/>
      <c r="C445" s="125" t="s">
        <v>566</v>
      </c>
      <c r="D445" s="255" t="s">
        <v>1468</v>
      </c>
      <c r="E445" s="125"/>
      <c r="G445" s="125"/>
      <c r="H445" s="125"/>
      <c r="I445" s="125"/>
      <c r="J445" s="109" t="s">
        <v>564</v>
      </c>
      <c r="K445" s="125"/>
    </row>
    <row r="446" spans="1:11" s="109" customFormat="1" ht="18.75">
      <c r="A446" s="252"/>
      <c r="C446" s="125"/>
      <c r="D446" s="127" t="s">
        <v>1467</v>
      </c>
      <c r="E446" s="125"/>
      <c r="G446" s="125"/>
      <c r="H446" s="125"/>
      <c r="I446" s="125"/>
      <c r="J446" s="257"/>
      <c r="K446" s="125"/>
    </row>
    <row r="447" spans="1:11" s="109" customFormat="1" ht="18.75">
      <c r="A447" s="253">
        <v>60</v>
      </c>
      <c r="B447" s="161" t="s">
        <v>924</v>
      </c>
      <c r="C447" s="120" t="s">
        <v>749</v>
      </c>
      <c r="D447" s="258" t="s">
        <v>752</v>
      </c>
      <c r="E447" s="303"/>
      <c r="F447" s="303"/>
      <c r="G447" s="303">
        <v>100000</v>
      </c>
      <c r="H447" s="303"/>
      <c r="I447" s="254" t="s">
        <v>559</v>
      </c>
      <c r="J447" s="494" t="s">
        <v>107</v>
      </c>
      <c r="K447" s="119" t="s">
        <v>450</v>
      </c>
    </row>
    <row r="448" spans="1:11" s="109" customFormat="1" ht="18.75">
      <c r="A448" s="252"/>
      <c r="B448" s="109" t="s">
        <v>925</v>
      </c>
      <c r="C448" s="125" t="s">
        <v>750</v>
      </c>
      <c r="D448" s="255" t="s">
        <v>406</v>
      </c>
      <c r="E448" s="125"/>
      <c r="G448" s="125"/>
      <c r="H448" s="125"/>
      <c r="I448" s="125" t="s">
        <v>561</v>
      </c>
      <c r="J448" s="495" t="s">
        <v>562</v>
      </c>
      <c r="K448" s="125"/>
    </row>
    <row r="449" spans="1:11" s="109" customFormat="1" ht="18.75">
      <c r="A449" s="259"/>
      <c r="B449" s="114"/>
      <c r="C449" s="133" t="s">
        <v>751</v>
      </c>
      <c r="D449" s="262"/>
      <c r="E449" s="133"/>
      <c r="F449" s="132"/>
      <c r="G449" s="133"/>
      <c r="H449" s="133"/>
      <c r="I449" s="133"/>
      <c r="J449" s="496" t="s">
        <v>564</v>
      </c>
      <c r="K449" s="133"/>
    </row>
    <row r="450" spans="1:11" ht="18.75">
      <c r="A450" s="250">
        <v>61</v>
      </c>
      <c r="B450" s="125" t="s">
        <v>634</v>
      </c>
      <c r="C450" s="125" t="s">
        <v>625</v>
      </c>
      <c r="D450" s="251" t="s">
        <v>626</v>
      </c>
      <c r="E450" s="123"/>
      <c r="F450" s="123"/>
      <c r="G450" s="123"/>
      <c r="H450" s="123">
        <v>250000</v>
      </c>
      <c r="I450" s="123" t="s">
        <v>559</v>
      </c>
      <c r="J450" s="125" t="s">
        <v>582</v>
      </c>
      <c r="K450" s="124" t="s">
        <v>450</v>
      </c>
    </row>
    <row r="451" spans="1:11" ht="18.75">
      <c r="A451" s="252"/>
      <c r="B451" s="125" t="s">
        <v>620</v>
      </c>
      <c r="C451" s="125" t="s">
        <v>627</v>
      </c>
      <c r="D451" s="124" t="s">
        <v>1417</v>
      </c>
      <c r="E451" s="125"/>
      <c r="F451" s="125"/>
      <c r="G451" s="125"/>
      <c r="H451" s="123"/>
      <c r="I451" s="125" t="s">
        <v>561</v>
      </c>
      <c r="J451" s="125" t="s">
        <v>583</v>
      </c>
      <c r="K451" s="125"/>
    </row>
    <row r="452" spans="1:11" ht="18.75">
      <c r="A452" s="252"/>
      <c r="B452" s="125"/>
      <c r="C452" s="125"/>
      <c r="D452" s="279" t="s">
        <v>1394</v>
      </c>
      <c r="E452" s="123"/>
      <c r="F452" s="123"/>
      <c r="G452" s="123"/>
      <c r="H452" s="125"/>
      <c r="I452" s="125"/>
      <c r="J452" s="125"/>
      <c r="K452" s="124"/>
    </row>
    <row r="453" spans="1:11" ht="18.75">
      <c r="A453" s="250"/>
      <c r="B453" s="467"/>
      <c r="C453" s="125"/>
      <c r="D453" s="124"/>
      <c r="E453" s="124"/>
      <c r="F453" s="125"/>
      <c r="G453" s="125"/>
      <c r="H453" s="125"/>
      <c r="I453" s="125"/>
      <c r="J453" s="125"/>
      <c r="K453" s="125"/>
    </row>
    <row r="454" spans="1:11" s="109" customFormat="1" ht="18.75">
      <c r="A454" s="253">
        <v>62</v>
      </c>
      <c r="B454" s="120" t="s">
        <v>985</v>
      </c>
      <c r="C454" s="120" t="s">
        <v>635</v>
      </c>
      <c r="D454" s="258" t="s">
        <v>636</v>
      </c>
      <c r="E454" s="269"/>
      <c r="F454" s="269"/>
      <c r="G454" s="305"/>
      <c r="H454" s="269">
        <v>100000</v>
      </c>
      <c r="I454" s="254" t="s">
        <v>559</v>
      </c>
      <c r="J454" s="120" t="s">
        <v>582</v>
      </c>
      <c r="K454" s="119" t="s">
        <v>450</v>
      </c>
    </row>
    <row r="455" spans="1:11" s="109" customFormat="1" ht="18.75">
      <c r="A455" s="250"/>
      <c r="B455" s="125" t="s">
        <v>620</v>
      </c>
      <c r="C455" s="125" t="s">
        <v>627</v>
      </c>
      <c r="D455" s="127" t="s">
        <v>1348</v>
      </c>
      <c r="E455" s="123"/>
      <c r="F455" s="123"/>
      <c r="G455" s="130"/>
      <c r="H455" s="125"/>
      <c r="I455" s="125" t="s">
        <v>561</v>
      </c>
      <c r="J455" s="125" t="s">
        <v>583</v>
      </c>
      <c r="K455" s="125"/>
    </row>
    <row r="456" spans="1:11" s="109" customFormat="1" ht="18.75">
      <c r="A456" s="250"/>
      <c r="C456" s="125"/>
      <c r="D456" s="127" t="s">
        <v>595</v>
      </c>
      <c r="E456" s="125"/>
      <c r="F456" s="123"/>
      <c r="G456" s="302"/>
      <c r="H456" s="123"/>
      <c r="I456" s="125"/>
      <c r="J456" s="125"/>
      <c r="K456" s="124"/>
    </row>
    <row r="457" spans="1:11" s="109" customFormat="1" ht="15" customHeight="1">
      <c r="A457" s="259"/>
      <c r="B457" s="467"/>
      <c r="C457" s="133"/>
      <c r="D457" s="135"/>
      <c r="E457" s="139"/>
      <c r="F457" s="139"/>
      <c r="G457" s="139"/>
      <c r="H457" s="133"/>
      <c r="I457" s="133"/>
      <c r="J457" s="133"/>
      <c r="K457" s="131"/>
    </row>
    <row r="458" spans="1:4" s="109" customFormat="1" ht="18.75">
      <c r="A458" s="260"/>
      <c r="D458" s="255"/>
    </row>
    <row r="459" spans="1:4" s="109" customFormat="1" ht="18.75">
      <c r="A459" s="260"/>
      <c r="D459" s="255"/>
    </row>
    <row r="460" spans="1:11" s="109" customFormat="1" ht="18.75">
      <c r="A460" s="622" t="s">
        <v>1169</v>
      </c>
      <c r="B460" s="622"/>
      <c r="C460" s="622"/>
      <c r="D460" s="622"/>
      <c r="E460" s="622"/>
      <c r="F460" s="622"/>
      <c r="G460" s="622"/>
      <c r="H460" s="622"/>
      <c r="I460" s="622"/>
      <c r="J460" s="622"/>
      <c r="K460" s="622"/>
    </row>
    <row r="461" spans="1:4" s="109" customFormat="1" ht="18.75">
      <c r="A461" s="260"/>
      <c r="D461" s="255"/>
    </row>
    <row r="462" spans="1:4" s="109" customFormat="1" ht="18.75">
      <c r="A462" s="260"/>
      <c r="D462" s="255"/>
    </row>
    <row r="463" spans="1:4" s="109" customFormat="1" ht="18.75">
      <c r="A463" s="260"/>
      <c r="D463" s="255"/>
    </row>
    <row r="464" spans="1:4" s="109" customFormat="1" ht="18.75">
      <c r="A464" s="260"/>
      <c r="D464" s="255"/>
    </row>
    <row r="465" ht="18.75"/>
    <row r="466" spans="1:11" s="109" customFormat="1" ht="18.75">
      <c r="A466" s="471" t="s">
        <v>1137</v>
      </c>
      <c r="B466" s="103"/>
      <c r="C466" s="103"/>
      <c r="D466" s="103"/>
      <c r="E466" s="103"/>
      <c r="F466" s="103"/>
      <c r="G466" s="103"/>
      <c r="H466" s="103"/>
      <c r="I466" s="103"/>
      <c r="J466" s="470" t="s">
        <v>785</v>
      </c>
      <c r="K466" s="126"/>
    </row>
    <row r="467" ht="18.75">
      <c r="A467" s="175" t="s">
        <v>742</v>
      </c>
    </row>
    <row r="468" spans="1:11" s="109" customFormat="1" ht="18.75">
      <c r="A468" s="627" t="s">
        <v>655</v>
      </c>
      <c r="B468" s="627"/>
      <c r="C468" s="627"/>
      <c r="D468" s="627"/>
      <c r="E468" s="627"/>
      <c r="F468" s="627"/>
      <c r="G468" s="627"/>
      <c r="H468" s="627"/>
      <c r="I468" s="627"/>
      <c r="J468" s="627"/>
      <c r="K468" s="627"/>
    </row>
    <row r="469" spans="1:11" s="109" customFormat="1" ht="18.75">
      <c r="A469" s="624" t="s">
        <v>0</v>
      </c>
      <c r="B469" s="610" t="s">
        <v>1</v>
      </c>
      <c r="C469" s="610" t="s">
        <v>2</v>
      </c>
      <c r="D469" s="107" t="s">
        <v>3</v>
      </c>
      <c r="E469" s="628" t="s">
        <v>4</v>
      </c>
      <c r="F469" s="629"/>
      <c r="G469" s="629"/>
      <c r="H469" s="630"/>
      <c r="I469" s="107" t="s">
        <v>363</v>
      </c>
      <c r="J469" s="108" t="s">
        <v>5</v>
      </c>
      <c r="K469" s="616" t="s">
        <v>728</v>
      </c>
    </row>
    <row r="470" spans="1:11" s="109" customFormat="1" ht="18.75">
      <c r="A470" s="625"/>
      <c r="B470" s="611"/>
      <c r="C470" s="611"/>
      <c r="D470" s="110" t="s">
        <v>6</v>
      </c>
      <c r="E470" s="111">
        <v>2561</v>
      </c>
      <c r="F470" s="107">
        <v>2562</v>
      </c>
      <c r="G470" s="112">
        <v>2563</v>
      </c>
      <c r="H470" s="112">
        <v>2564</v>
      </c>
      <c r="I470" s="110" t="s">
        <v>556</v>
      </c>
      <c r="J470" s="113" t="s">
        <v>7</v>
      </c>
      <c r="K470" s="617"/>
    </row>
    <row r="471" spans="1:11" s="109" customFormat="1" ht="18.75">
      <c r="A471" s="626"/>
      <c r="B471" s="621"/>
      <c r="C471" s="621"/>
      <c r="D471" s="114"/>
      <c r="E471" s="115" t="s">
        <v>8</v>
      </c>
      <c r="F471" s="115" t="s">
        <v>8</v>
      </c>
      <c r="G471" s="117" t="s">
        <v>8</v>
      </c>
      <c r="H471" s="116" t="s">
        <v>8</v>
      </c>
      <c r="I471" s="117"/>
      <c r="J471" s="118"/>
      <c r="K471" s="618"/>
    </row>
    <row r="472" spans="1:14" ht="18.75">
      <c r="A472" s="253">
        <v>63</v>
      </c>
      <c r="B472" s="120" t="s">
        <v>1470</v>
      </c>
      <c r="C472" s="120" t="s">
        <v>732</v>
      </c>
      <c r="D472" s="258" t="s">
        <v>1469</v>
      </c>
      <c r="E472" s="254">
        <v>100000</v>
      </c>
      <c r="F472" s="254"/>
      <c r="G472" s="254"/>
      <c r="H472" s="254"/>
      <c r="I472" s="254" t="s">
        <v>559</v>
      </c>
      <c r="J472" s="120" t="s">
        <v>582</v>
      </c>
      <c r="K472" s="119" t="s">
        <v>450</v>
      </c>
      <c r="L472" s="103">
        <v>200000</v>
      </c>
      <c r="M472" s="103">
        <v>100000</v>
      </c>
      <c r="N472" s="103">
        <f>L472-M472</f>
        <v>100000</v>
      </c>
    </row>
    <row r="473" spans="1:12" ht="18.75">
      <c r="A473" s="250"/>
      <c r="B473" s="125" t="s">
        <v>1471</v>
      </c>
      <c r="C473" s="125" t="s">
        <v>733</v>
      </c>
      <c r="D473" s="124" t="s">
        <v>1039</v>
      </c>
      <c r="E473" s="125"/>
      <c r="F473" s="125"/>
      <c r="G473" s="125"/>
      <c r="H473" s="125"/>
      <c r="I473" s="125" t="s">
        <v>561</v>
      </c>
      <c r="J473" s="125" t="s">
        <v>583</v>
      </c>
      <c r="K473" s="124"/>
      <c r="L473" s="103" t="s">
        <v>1444</v>
      </c>
    </row>
    <row r="474" spans="1:11" ht="18.75">
      <c r="A474" s="250"/>
      <c r="B474" s="125" t="s">
        <v>655</v>
      </c>
      <c r="C474" s="125"/>
      <c r="D474" s="124" t="s">
        <v>1472</v>
      </c>
      <c r="E474" s="125"/>
      <c r="F474" s="125"/>
      <c r="G474" s="125"/>
      <c r="H474" s="125"/>
      <c r="I474" s="125"/>
      <c r="J474" s="125"/>
      <c r="K474" s="124"/>
    </row>
    <row r="475" spans="1:11" ht="15.75" customHeight="1">
      <c r="A475" s="250"/>
      <c r="B475" s="114"/>
      <c r="C475" s="125"/>
      <c r="D475" s="124" t="s">
        <v>1473</v>
      </c>
      <c r="E475" s="125"/>
      <c r="F475" s="125"/>
      <c r="G475" s="125"/>
      <c r="H475" s="123"/>
      <c r="I475" s="123"/>
      <c r="J475" s="125"/>
      <c r="K475" s="125"/>
    </row>
    <row r="476" spans="1:11" s="109" customFormat="1" ht="18.75">
      <c r="A476" s="253">
        <v>64</v>
      </c>
      <c r="B476" s="161" t="s">
        <v>1518</v>
      </c>
      <c r="C476" s="120" t="s">
        <v>557</v>
      </c>
      <c r="D476" s="258" t="s">
        <v>573</v>
      </c>
      <c r="E476" s="162">
        <v>200000</v>
      </c>
      <c r="F476" s="475">
        <v>200000</v>
      </c>
      <c r="G476" s="254">
        <v>200000</v>
      </c>
      <c r="H476" s="162">
        <v>200000</v>
      </c>
      <c r="I476" s="254" t="s">
        <v>559</v>
      </c>
      <c r="J476" s="161" t="s">
        <v>107</v>
      </c>
      <c r="K476" s="119" t="s">
        <v>450</v>
      </c>
    </row>
    <row r="477" spans="1:11" s="109" customFormat="1" ht="18.75">
      <c r="A477" s="252"/>
      <c r="B477" s="109" t="s">
        <v>670</v>
      </c>
      <c r="C477" s="125" t="s">
        <v>560</v>
      </c>
      <c r="D477" s="255" t="s">
        <v>1391</v>
      </c>
      <c r="E477" s="123"/>
      <c r="G477" s="125"/>
      <c r="H477" s="125"/>
      <c r="I477" s="125" t="s">
        <v>561</v>
      </c>
      <c r="J477" s="109" t="s">
        <v>562</v>
      </c>
      <c r="K477" s="125"/>
    </row>
    <row r="478" spans="1:11" s="109" customFormat="1" ht="18.75">
      <c r="A478" s="252"/>
      <c r="B478" s="109" t="s">
        <v>580</v>
      </c>
      <c r="C478" s="125" t="s">
        <v>563</v>
      </c>
      <c r="D478" s="255" t="s">
        <v>1519</v>
      </c>
      <c r="E478" s="125"/>
      <c r="G478" s="125"/>
      <c r="H478" s="125"/>
      <c r="I478" s="125"/>
      <c r="J478" s="109" t="s">
        <v>564</v>
      </c>
      <c r="K478" s="125"/>
    </row>
    <row r="479" spans="1:11" s="109" customFormat="1" ht="18.75">
      <c r="A479" s="252"/>
      <c r="B479" s="125"/>
      <c r="C479" s="125" t="s">
        <v>565</v>
      </c>
      <c r="D479" s="255" t="s">
        <v>1383</v>
      </c>
      <c r="E479" s="125"/>
      <c r="G479" s="125"/>
      <c r="H479" s="125"/>
      <c r="I479" s="125"/>
      <c r="K479" s="125"/>
    </row>
    <row r="480" spans="1:11" s="109" customFormat="1" ht="18.75">
      <c r="A480" s="252"/>
      <c r="C480" s="125"/>
      <c r="D480" s="255"/>
      <c r="E480" s="125"/>
      <c r="G480" s="125"/>
      <c r="H480" s="125"/>
      <c r="I480" s="125"/>
      <c r="K480" s="125"/>
    </row>
    <row r="481" spans="1:11" s="109" customFormat="1" ht="18.75">
      <c r="A481" s="252"/>
      <c r="C481" s="125"/>
      <c r="D481" s="255"/>
      <c r="E481" s="125"/>
      <c r="G481" s="125"/>
      <c r="H481" s="125"/>
      <c r="I481" s="125"/>
      <c r="K481" s="125"/>
    </row>
    <row r="482" spans="1:11" s="109" customFormat="1" ht="18.75">
      <c r="A482" s="252"/>
      <c r="B482" s="114"/>
      <c r="C482" s="125"/>
      <c r="D482" s="255"/>
      <c r="E482" s="125"/>
      <c r="G482" s="125"/>
      <c r="H482" s="125"/>
      <c r="I482" s="125"/>
      <c r="K482" s="125"/>
    </row>
    <row r="483" spans="1:11" ht="18.75">
      <c r="A483" s="253">
        <v>65</v>
      </c>
      <c r="B483" s="120" t="s">
        <v>634</v>
      </c>
      <c r="C483" s="120" t="s">
        <v>625</v>
      </c>
      <c r="D483" s="258" t="s">
        <v>628</v>
      </c>
      <c r="E483" s="269">
        <v>500000</v>
      </c>
      <c r="F483" s="254">
        <v>500000</v>
      </c>
      <c r="G483" s="254">
        <v>500000</v>
      </c>
      <c r="H483" s="254">
        <v>500000</v>
      </c>
      <c r="I483" s="254" t="s">
        <v>559</v>
      </c>
      <c r="J483" s="120" t="s">
        <v>582</v>
      </c>
      <c r="K483" s="119" t="s">
        <v>450</v>
      </c>
    </row>
    <row r="484" spans="1:11" ht="18.75">
      <c r="A484" s="250"/>
      <c r="B484" s="103" t="s">
        <v>655</v>
      </c>
      <c r="C484" s="125" t="s">
        <v>627</v>
      </c>
      <c r="D484" s="124" t="s">
        <v>1417</v>
      </c>
      <c r="E484" s="125"/>
      <c r="F484" s="125"/>
      <c r="G484" s="125"/>
      <c r="H484" s="123"/>
      <c r="I484" s="125" t="s">
        <v>561</v>
      </c>
      <c r="J484" s="125" t="s">
        <v>583</v>
      </c>
      <c r="K484" s="125"/>
    </row>
    <row r="485" spans="1:11" ht="18.75">
      <c r="A485" s="250"/>
      <c r="B485" s="114"/>
      <c r="C485" s="125"/>
      <c r="D485" s="279" t="s">
        <v>1413</v>
      </c>
      <c r="E485" s="123"/>
      <c r="F485" s="123"/>
      <c r="G485" s="123"/>
      <c r="H485" s="125"/>
      <c r="I485" s="125"/>
      <c r="J485" s="125"/>
      <c r="K485" s="124"/>
    </row>
    <row r="486" spans="1:11" s="109" customFormat="1" ht="18.75">
      <c r="A486" s="253">
        <v>66</v>
      </c>
      <c r="B486" s="161" t="s">
        <v>1226</v>
      </c>
      <c r="C486" s="120" t="s">
        <v>557</v>
      </c>
      <c r="D486" s="258" t="s">
        <v>558</v>
      </c>
      <c r="E486" s="303"/>
      <c r="F486" s="303">
        <v>200000</v>
      </c>
      <c r="G486" s="254">
        <v>200000</v>
      </c>
      <c r="H486" s="254">
        <v>200000</v>
      </c>
      <c r="I486" s="254" t="s">
        <v>559</v>
      </c>
      <c r="J486" s="490" t="s">
        <v>107</v>
      </c>
      <c r="K486" s="119" t="s">
        <v>450</v>
      </c>
    </row>
    <row r="487" spans="1:11" s="109" customFormat="1" ht="18.75">
      <c r="A487" s="252"/>
      <c r="B487" s="109" t="s">
        <v>579</v>
      </c>
      <c r="C487" s="125" t="s">
        <v>560</v>
      </c>
      <c r="D487" s="255" t="s">
        <v>1407</v>
      </c>
      <c r="E487" s="125"/>
      <c r="G487" s="125"/>
      <c r="H487" s="125"/>
      <c r="I487" s="125" t="s">
        <v>561</v>
      </c>
      <c r="J487" s="257" t="s">
        <v>562</v>
      </c>
      <c r="K487" s="125"/>
    </row>
    <row r="488" spans="1:11" s="109" customFormat="1" ht="18.75">
      <c r="A488" s="252"/>
      <c r="B488" s="125"/>
      <c r="C488" s="125" t="s">
        <v>563</v>
      </c>
      <c r="D488" s="255" t="s">
        <v>1474</v>
      </c>
      <c r="E488" s="125"/>
      <c r="G488" s="125"/>
      <c r="H488" s="125"/>
      <c r="I488" s="125"/>
      <c r="J488" s="257" t="s">
        <v>564</v>
      </c>
      <c r="K488" s="125"/>
    </row>
    <row r="489" spans="1:11" s="109" customFormat="1" ht="18.75">
      <c r="A489" s="252"/>
      <c r="C489" s="125" t="s">
        <v>565</v>
      </c>
      <c r="D489" s="255" t="s">
        <v>1408</v>
      </c>
      <c r="E489" s="125"/>
      <c r="G489" s="125"/>
      <c r="H489" s="125"/>
      <c r="I489" s="125"/>
      <c r="J489" s="257"/>
      <c r="K489" s="125"/>
    </row>
    <row r="490" spans="1:11" s="109" customFormat="1" ht="18.75">
      <c r="A490" s="252"/>
      <c r="C490" s="125"/>
      <c r="D490" s="255"/>
      <c r="E490" s="125"/>
      <c r="G490" s="125"/>
      <c r="H490" s="125"/>
      <c r="I490" s="125"/>
      <c r="J490" s="257"/>
      <c r="K490" s="125"/>
    </row>
    <row r="491" spans="1:11" s="109" customFormat="1" ht="18.75">
      <c r="A491" s="259"/>
      <c r="B491" s="114"/>
      <c r="C491" s="133"/>
      <c r="D491" s="262"/>
      <c r="E491" s="133"/>
      <c r="F491" s="132"/>
      <c r="G491" s="133"/>
      <c r="H491" s="133"/>
      <c r="I491" s="133"/>
      <c r="J491" s="275"/>
      <c r="K491" s="133"/>
    </row>
    <row r="492" spans="1:4" s="109" customFormat="1" ht="18.75">
      <c r="A492" s="260"/>
      <c r="D492" s="255"/>
    </row>
    <row r="493" spans="1:11" s="109" customFormat="1" ht="18.75">
      <c r="A493" s="622" t="s">
        <v>540</v>
      </c>
      <c r="B493" s="622"/>
      <c r="C493" s="622"/>
      <c r="D493" s="622"/>
      <c r="E493" s="622"/>
      <c r="F493" s="622"/>
      <c r="G493" s="622"/>
      <c r="H493" s="622"/>
      <c r="I493" s="622"/>
      <c r="J493" s="622"/>
      <c r="K493" s="622"/>
    </row>
    <row r="494" ht="18.75"/>
    <row r="495" spans="1:11" s="109" customFormat="1" ht="18.75">
      <c r="A495" s="471" t="s">
        <v>1137</v>
      </c>
      <c r="B495" s="103"/>
      <c r="C495" s="103"/>
      <c r="D495" s="103"/>
      <c r="E495" s="103"/>
      <c r="F495" s="103"/>
      <c r="G495" s="103"/>
      <c r="H495" s="103"/>
      <c r="I495" s="103"/>
      <c r="J495" s="470" t="s">
        <v>785</v>
      </c>
      <c r="K495" s="126"/>
    </row>
    <row r="496" ht="18.75">
      <c r="A496" s="175" t="s">
        <v>742</v>
      </c>
    </row>
    <row r="497" spans="1:11" s="109" customFormat="1" ht="18.75">
      <c r="A497" s="627" t="s">
        <v>655</v>
      </c>
      <c r="B497" s="627"/>
      <c r="C497" s="627"/>
      <c r="D497" s="627"/>
      <c r="E497" s="627"/>
      <c r="F497" s="627"/>
      <c r="G497" s="627"/>
      <c r="H497" s="627"/>
      <c r="I497" s="627"/>
      <c r="J497" s="627"/>
      <c r="K497" s="627"/>
    </row>
    <row r="498" spans="1:11" s="109" customFormat="1" ht="18.75">
      <c r="A498" s="624" t="s">
        <v>0</v>
      </c>
      <c r="B498" s="610" t="s">
        <v>1</v>
      </c>
      <c r="C498" s="610" t="s">
        <v>2</v>
      </c>
      <c r="D498" s="107" t="s">
        <v>3</v>
      </c>
      <c r="E498" s="628" t="s">
        <v>4</v>
      </c>
      <c r="F498" s="629"/>
      <c r="G498" s="629"/>
      <c r="H498" s="630"/>
      <c r="I498" s="107" t="s">
        <v>363</v>
      </c>
      <c r="J498" s="108" t="s">
        <v>5</v>
      </c>
      <c r="K498" s="616" t="s">
        <v>728</v>
      </c>
    </row>
    <row r="499" spans="1:11" s="109" customFormat="1" ht="18.75">
      <c r="A499" s="625"/>
      <c r="B499" s="611"/>
      <c r="C499" s="611"/>
      <c r="D499" s="110" t="s">
        <v>6</v>
      </c>
      <c r="E499" s="111">
        <v>2561</v>
      </c>
      <c r="F499" s="107">
        <v>2562</v>
      </c>
      <c r="G499" s="112">
        <v>2563</v>
      </c>
      <c r="H499" s="112">
        <v>2564</v>
      </c>
      <c r="I499" s="110" t="s">
        <v>556</v>
      </c>
      <c r="J499" s="113" t="s">
        <v>7</v>
      </c>
      <c r="K499" s="617"/>
    </row>
    <row r="500" spans="1:11" s="109" customFormat="1" ht="18.75">
      <c r="A500" s="626"/>
      <c r="B500" s="621"/>
      <c r="C500" s="621"/>
      <c r="D500" s="114"/>
      <c r="E500" s="115" t="s">
        <v>8</v>
      </c>
      <c r="F500" s="115" t="s">
        <v>8</v>
      </c>
      <c r="G500" s="117" t="s">
        <v>8</v>
      </c>
      <c r="H500" s="116" t="s">
        <v>8</v>
      </c>
      <c r="I500" s="117"/>
      <c r="J500" s="118"/>
      <c r="K500" s="618"/>
    </row>
    <row r="501" spans="1:14" s="109" customFormat="1" ht="18.75">
      <c r="A501" s="250">
        <v>67</v>
      </c>
      <c r="B501" s="109" t="s">
        <v>1357</v>
      </c>
      <c r="C501" s="125" t="s">
        <v>557</v>
      </c>
      <c r="D501" s="251" t="s">
        <v>1476</v>
      </c>
      <c r="E501" s="123">
        <v>200000</v>
      </c>
      <c r="F501" s="123">
        <v>200000</v>
      </c>
      <c r="G501" s="123">
        <v>200000</v>
      </c>
      <c r="H501" s="123">
        <v>200000</v>
      </c>
      <c r="I501" s="123" t="s">
        <v>559</v>
      </c>
      <c r="J501" s="257" t="s">
        <v>107</v>
      </c>
      <c r="K501" s="124" t="s">
        <v>450</v>
      </c>
      <c r="L501" s="109">
        <v>780000</v>
      </c>
      <c r="M501" s="109">
        <v>200000</v>
      </c>
      <c r="N501" s="109">
        <f>L501-M501</f>
        <v>580000</v>
      </c>
    </row>
    <row r="502" spans="1:12" s="109" customFormat="1" ht="18.75">
      <c r="A502" s="252"/>
      <c r="B502" s="109" t="s">
        <v>1475</v>
      </c>
      <c r="C502" s="125" t="s">
        <v>560</v>
      </c>
      <c r="D502" s="255" t="s">
        <v>1418</v>
      </c>
      <c r="E502" s="125"/>
      <c r="G502" s="125"/>
      <c r="H502" s="125"/>
      <c r="I502" s="125" t="s">
        <v>561</v>
      </c>
      <c r="J502" s="257" t="s">
        <v>562</v>
      </c>
      <c r="K502" s="125"/>
      <c r="L502" s="109" t="s">
        <v>1350</v>
      </c>
    </row>
    <row r="503" spans="1:11" s="109" customFormat="1" ht="18.75">
      <c r="A503" s="252"/>
      <c r="B503" s="109" t="s">
        <v>1068</v>
      </c>
      <c r="C503" s="125" t="s">
        <v>563</v>
      </c>
      <c r="D503" s="127" t="s">
        <v>1477</v>
      </c>
      <c r="E503" s="125"/>
      <c r="G503" s="125"/>
      <c r="H503" s="125"/>
      <c r="I503" s="125"/>
      <c r="J503" s="257" t="s">
        <v>564</v>
      </c>
      <c r="K503" s="125"/>
    </row>
    <row r="504" spans="1:11" s="109" customFormat="1" ht="18.75">
      <c r="A504" s="252"/>
      <c r="B504" s="109" t="s">
        <v>1009</v>
      </c>
      <c r="C504" s="125" t="s">
        <v>565</v>
      </c>
      <c r="D504" s="127" t="s">
        <v>1364</v>
      </c>
      <c r="E504" s="125"/>
      <c r="G504" s="125"/>
      <c r="H504" s="125"/>
      <c r="I504" s="125"/>
      <c r="J504" s="257"/>
      <c r="K504" s="125"/>
    </row>
    <row r="505" spans="1:11" s="109" customFormat="1" ht="18.75">
      <c r="A505" s="252"/>
      <c r="B505" s="125"/>
      <c r="C505" s="125"/>
      <c r="D505" s="127"/>
      <c r="E505" s="125"/>
      <c r="G505" s="125"/>
      <c r="H505" s="125"/>
      <c r="I505" s="125"/>
      <c r="J505" s="257"/>
      <c r="K505" s="125"/>
    </row>
    <row r="506" spans="1:11" s="109" customFormat="1" ht="18.75">
      <c r="A506" s="252"/>
      <c r="C506" s="125"/>
      <c r="D506" s="127"/>
      <c r="E506" s="125"/>
      <c r="G506" s="125"/>
      <c r="H506" s="125"/>
      <c r="I506" s="125"/>
      <c r="J506" s="257"/>
      <c r="K506" s="125"/>
    </row>
    <row r="507" spans="1:11" s="109" customFormat="1" ht="18.75">
      <c r="A507" s="259"/>
      <c r="B507" s="114"/>
      <c r="C507" s="133"/>
      <c r="D507" s="135"/>
      <c r="E507" s="133"/>
      <c r="F507" s="132"/>
      <c r="G507" s="133"/>
      <c r="H507" s="133"/>
      <c r="I507" s="133"/>
      <c r="J507" s="275"/>
      <c r="K507" s="133"/>
    </row>
    <row r="508" spans="1:4" s="109" customFormat="1" ht="18.75">
      <c r="A508" s="260"/>
      <c r="D508" s="255"/>
    </row>
    <row r="509" spans="1:4" s="109" customFormat="1" ht="18.75">
      <c r="A509" s="260"/>
      <c r="D509" s="255"/>
    </row>
    <row r="510" spans="1:4" s="109" customFormat="1" ht="18.75">
      <c r="A510" s="260"/>
      <c r="D510" s="255"/>
    </row>
    <row r="511" spans="1:4" s="109" customFormat="1" ht="18.75">
      <c r="A511" s="260"/>
      <c r="D511" s="255"/>
    </row>
    <row r="512" spans="1:4" s="109" customFormat="1" ht="18.75">
      <c r="A512" s="260"/>
      <c r="D512" s="255"/>
    </row>
    <row r="513" spans="1:4" s="109" customFormat="1" ht="18.75">
      <c r="A513" s="260"/>
      <c r="D513" s="255"/>
    </row>
    <row r="514" spans="1:4" s="109" customFormat="1" ht="18.75">
      <c r="A514" s="260"/>
      <c r="D514" s="255"/>
    </row>
    <row r="515" spans="1:4" s="109" customFormat="1" ht="18.75">
      <c r="A515" s="260"/>
      <c r="D515" s="255"/>
    </row>
    <row r="516" spans="1:4" s="109" customFormat="1" ht="18.75">
      <c r="A516" s="260"/>
      <c r="D516" s="255"/>
    </row>
    <row r="517" spans="1:4" s="109" customFormat="1" ht="18.75">
      <c r="A517" s="260"/>
      <c r="D517" s="255"/>
    </row>
    <row r="518" spans="1:4" s="109" customFormat="1" ht="18.75">
      <c r="A518" s="260"/>
      <c r="D518" s="255"/>
    </row>
    <row r="519" spans="1:11" s="109" customFormat="1" ht="18.75">
      <c r="A519" s="622" t="s">
        <v>541</v>
      </c>
      <c r="B519" s="622"/>
      <c r="C519" s="622"/>
      <c r="D519" s="622"/>
      <c r="E519" s="622"/>
      <c r="F519" s="622"/>
      <c r="G519" s="622"/>
      <c r="H519" s="622"/>
      <c r="I519" s="622"/>
      <c r="J519" s="622"/>
      <c r="K519" s="622"/>
    </row>
    <row r="520" spans="1:4" s="109" customFormat="1" ht="18.75">
      <c r="A520" s="260"/>
      <c r="D520" s="255"/>
    </row>
    <row r="521" spans="1:4" s="109" customFormat="1" ht="18.75">
      <c r="A521" s="260"/>
      <c r="D521" s="255"/>
    </row>
    <row r="522" spans="1:4" s="109" customFormat="1" ht="18.75">
      <c r="A522" s="260"/>
      <c r="D522" s="255"/>
    </row>
    <row r="523" ht="18.75"/>
    <row r="524" spans="1:11" s="109" customFormat="1" ht="18.75">
      <c r="A524" s="471" t="s">
        <v>1137</v>
      </c>
      <c r="B524" s="103"/>
      <c r="C524" s="103"/>
      <c r="D524" s="103"/>
      <c r="E524" s="103"/>
      <c r="F524" s="103"/>
      <c r="G524" s="103"/>
      <c r="H524" s="103"/>
      <c r="I524" s="103"/>
      <c r="J524" s="470" t="s">
        <v>785</v>
      </c>
      <c r="K524" s="126"/>
    </row>
    <row r="525" spans="1:11" ht="18.75">
      <c r="A525" s="175" t="s">
        <v>742</v>
      </c>
      <c r="K525" s="103" t="s">
        <v>581</v>
      </c>
    </row>
    <row r="526" spans="1:11" s="109" customFormat="1" ht="18.75">
      <c r="A526" s="627" t="s">
        <v>656</v>
      </c>
      <c r="B526" s="627"/>
      <c r="C526" s="627"/>
      <c r="D526" s="627"/>
      <c r="E526" s="627"/>
      <c r="F526" s="627"/>
      <c r="G526" s="627"/>
      <c r="H526" s="627"/>
      <c r="I526" s="627"/>
      <c r="J526" s="627"/>
      <c r="K526" s="627"/>
    </row>
    <row r="527" spans="1:11" s="109" customFormat="1" ht="18.75">
      <c r="A527" s="624" t="s">
        <v>0</v>
      </c>
      <c r="B527" s="610" t="s">
        <v>1</v>
      </c>
      <c r="C527" s="610" t="s">
        <v>2</v>
      </c>
      <c r="D527" s="107" t="s">
        <v>3</v>
      </c>
      <c r="E527" s="628" t="s">
        <v>4</v>
      </c>
      <c r="F527" s="629"/>
      <c r="G527" s="629"/>
      <c r="H527" s="630"/>
      <c r="I527" s="107" t="s">
        <v>363</v>
      </c>
      <c r="J527" s="108" t="s">
        <v>5</v>
      </c>
      <c r="K527" s="616" t="s">
        <v>728</v>
      </c>
    </row>
    <row r="528" spans="1:11" s="109" customFormat="1" ht="18.75">
      <c r="A528" s="625"/>
      <c r="B528" s="611"/>
      <c r="C528" s="611"/>
      <c r="D528" s="110" t="s">
        <v>6</v>
      </c>
      <c r="E528" s="111">
        <v>2561</v>
      </c>
      <c r="F528" s="107">
        <v>2562</v>
      </c>
      <c r="G528" s="112">
        <v>2563</v>
      </c>
      <c r="H528" s="112">
        <v>2564</v>
      </c>
      <c r="I528" s="110" t="s">
        <v>556</v>
      </c>
      <c r="J528" s="113" t="s">
        <v>7</v>
      </c>
      <c r="K528" s="617"/>
    </row>
    <row r="529" spans="1:11" s="109" customFormat="1" ht="18.75">
      <c r="A529" s="626"/>
      <c r="B529" s="621"/>
      <c r="C529" s="621"/>
      <c r="D529" s="114"/>
      <c r="E529" s="115" t="s">
        <v>8</v>
      </c>
      <c r="F529" s="117" t="s">
        <v>8</v>
      </c>
      <c r="G529" s="116" t="s">
        <v>8</v>
      </c>
      <c r="H529" s="116" t="s">
        <v>8</v>
      </c>
      <c r="I529" s="117"/>
      <c r="J529" s="118"/>
      <c r="K529" s="618"/>
    </row>
    <row r="530" spans="1:14" ht="18.75">
      <c r="A530" s="250">
        <v>68</v>
      </c>
      <c r="B530" s="125" t="s">
        <v>735</v>
      </c>
      <c r="C530" s="125" t="s">
        <v>736</v>
      </c>
      <c r="D530" s="251" t="s">
        <v>636</v>
      </c>
      <c r="E530" s="123">
        <v>100000</v>
      </c>
      <c r="F530" s="123">
        <v>100000</v>
      </c>
      <c r="G530" s="123">
        <v>100000</v>
      </c>
      <c r="H530" s="123">
        <v>100000</v>
      </c>
      <c r="I530" s="123" t="s">
        <v>559</v>
      </c>
      <c r="J530" s="125" t="s">
        <v>582</v>
      </c>
      <c r="K530" s="124" t="s">
        <v>450</v>
      </c>
      <c r="L530" s="103">
        <v>625000</v>
      </c>
      <c r="M530" s="103">
        <v>100000</v>
      </c>
      <c r="N530" s="103">
        <f>L530-M530</f>
        <v>525000</v>
      </c>
    </row>
    <row r="531" spans="1:12" ht="18.75">
      <c r="A531" s="250"/>
      <c r="B531" s="125" t="s">
        <v>1302</v>
      </c>
      <c r="C531" s="125" t="s">
        <v>1303</v>
      </c>
      <c r="D531" s="124" t="s">
        <v>1040</v>
      </c>
      <c r="E531" s="125"/>
      <c r="F531" s="125"/>
      <c r="G531" s="125"/>
      <c r="H531" s="123"/>
      <c r="I531" s="125" t="s">
        <v>561</v>
      </c>
      <c r="J531" s="125" t="s">
        <v>583</v>
      </c>
      <c r="K531" s="125"/>
      <c r="L531" s="103" t="s">
        <v>1503</v>
      </c>
    </row>
    <row r="532" spans="1:11" ht="18.75">
      <c r="A532" s="252"/>
      <c r="B532" s="133"/>
      <c r="C532" s="125"/>
      <c r="D532" s="124" t="s">
        <v>1478</v>
      </c>
      <c r="E532" s="123"/>
      <c r="F532" s="123"/>
      <c r="G532" s="123"/>
      <c r="H532" s="125"/>
      <c r="I532" s="125"/>
      <c r="J532" s="125"/>
      <c r="K532" s="124"/>
    </row>
    <row r="533" spans="1:11" ht="18.75">
      <c r="A533" s="253">
        <v>69</v>
      </c>
      <c r="B533" s="161" t="s">
        <v>775</v>
      </c>
      <c r="C533" s="120" t="s">
        <v>772</v>
      </c>
      <c r="D533" s="258" t="s">
        <v>773</v>
      </c>
      <c r="E533" s="162">
        <v>200000</v>
      </c>
      <c r="F533" s="475">
        <v>200000</v>
      </c>
      <c r="G533" s="254">
        <v>200000</v>
      </c>
      <c r="H533" s="254">
        <v>200000</v>
      </c>
      <c r="I533" s="490" t="s">
        <v>769</v>
      </c>
      <c r="J533" s="120" t="s">
        <v>582</v>
      </c>
      <c r="K533" s="120" t="s">
        <v>450</v>
      </c>
    </row>
    <row r="534" spans="1:11" ht="18.75">
      <c r="A534" s="252"/>
      <c r="B534" s="109" t="s">
        <v>1042</v>
      </c>
      <c r="C534" s="125" t="s">
        <v>1044</v>
      </c>
      <c r="D534" s="127" t="s">
        <v>1479</v>
      </c>
      <c r="E534" s="256"/>
      <c r="F534" s="130"/>
      <c r="G534" s="123"/>
      <c r="H534" s="123"/>
      <c r="I534" s="257" t="s">
        <v>561</v>
      </c>
      <c r="J534" s="125" t="s">
        <v>583</v>
      </c>
      <c r="K534" s="125"/>
    </row>
    <row r="535" spans="1:11" ht="18.75">
      <c r="A535" s="252"/>
      <c r="B535" s="109" t="s">
        <v>1043</v>
      </c>
      <c r="C535" s="125" t="s">
        <v>1045</v>
      </c>
      <c r="D535" s="127" t="s">
        <v>1480</v>
      </c>
      <c r="E535" s="256"/>
      <c r="F535" s="130"/>
      <c r="G535" s="123"/>
      <c r="H535" s="123"/>
      <c r="I535" s="257"/>
      <c r="J535" s="125" t="s">
        <v>774</v>
      </c>
      <c r="K535" s="125"/>
    </row>
    <row r="536" spans="1:11" ht="18.75">
      <c r="A536" s="252"/>
      <c r="B536" s="109"/>
      <c r="C536" s="125"/>
      <c r="D536" s="127" t="s">
        <v>1481</v>
      </c>
      <c r="E536" s="256"/>
      <c r="F536" s="130"/>
      <c r="G536" s="123"/>
      <c r="H536" s="256"/>
      <c r="I536" s="257"/>
      <c r="J536" s="109"/>
      <c r="K536" s="125"/>
    </row>
    <row r="537" spans="1:11" ht="18.75">
      <c r="A537" s="259"/>
      <c r="B537" s="114"/>
      <c r="C537" s="133"/>
      <c r="D537" s="135"/>
      <c r="E537" s="497"/>
      <c r="F537" s="138"/>
      <c r="G537" s="139"/>
      <c r="H537" s="275"/>
      <c r="I537" s="133"/>
      <c r="J537" s="132"/>
      <c r="K537" s="131"/>
    </row>
    <row r="538" spans="1:15" s="109" customFormat="1" ht="18.75">
      <c r="A538" s="250">
        <v>70</v>
      </c>
      <c r="B538" s="109" t="s">
        <v>1033</v>
      </c>
      <c r="C538" s="125" t="s">
        <v>557</v>
      </c>
      <c r="D538" s="251" t="s">
        <v>698</v>
      </c>
      <c r="E538" s="256">
        <v>200000</v>
      </c>
      <c r="F538" s="130">
        <v>200000</v>
      </c>
      <c r="G538" s="123">
        <v>200000</v>
      </c>
      <c r="H538" s="256">
        <v>200000</v>
      </c>
      <c r="I538" s="123" t="s">
        <v>559</v>
      </c>
      <c r="J538" s="109" t="s">
        <v>107</v>
      </c>
      <c r="K538" s="124" t="s">
        <v>450</v>
      </c>
      <c r="L538" s="109">
        <v>200000</v>
      </c>
      <c r="M538" s="109">
        <v>166000</v>
      </c>
      <c r="N538" s="103">
        <f>L538-M538</f>
        <v>34000</v>
      </c>
      <c r="O538" s="498" t="s">
        <v>1483</v>
      </c>
    </row>
    <row r="539" spans="1:12" s="109" customFormat="1" ht="18.75">
      <c r="A539" s="252"/>
      <c r="B539" s="109" t="s">
        <v>1504</v>
      </c>
      <c r="C539" s="125" t="s">
        <v>560</v>
      </c>
      <c r="D539" s="255" t="s">
        <v>1419</v>
      </c>
      <c r="E539" s="123"/>
      <c r="F539" s="103"/>
      <c r="G539" s="125"/>
      <c r="H539" s="125"/>
      <c r="I539" s="125" t="s">
        <v>561</v>
      </c>
      <c r="J539" s="109" t="s">
        <v>562</v>
      </c>
      <c r="K539" s="125"/>
      <c r="L539" s="109" t="s">
        <v>1350</v>
      </c>
    </row>
    <row r="540" spans="1:11" s="109" customFormat="1" ht="18.75">
      <c r="A540" s="252"/>
      <c r="B540" s="109" t="s">
        <v>1046</v>
      </c>
      <c r="C540" s="125" t="s">
        <v>563</v>
      </c>
      <c r="D540" s="255" t="s">
        <v>1482</v>
      </c>
      <c r="E540" s="125"/>
      <c r="G540" s="125"/>
      <c r="H540" s="125"/>
      <c r="I540" s="125"/>
      <c r="J540" s="109" t="s">
        <v>564</v>
      </c>
      <c r="K540" s="125"/>
    </row>
    <row r="541" spans="1:11" s="109" customFormat="1" ht="18.75">
      <c r="A541" s="252"/>
      <c r="B541" s="125"/>
      <c r="C541" s="125" t="s">
        <v>565</v>
      </c>
      <c r="D541" s="255" t="s">
        <v>1369</v>
      </c>
      <c r="E541" s="125"/>
      <c r="G541" s="125"/>
      <c r="H541" s="125"/>
      <c r="I541" s="125"/>
      <c r="K541" s="125"/>
    </row>
    <row r="542" spans="1:11" s="109" customFormat="1" ht="18.75">
      <c r="A542" s="252"/>
      <c r="C542" s="125"/>
      <c r="D542" s="255"/>
      <c r="E542" s="125"/>
      <c r="G542" s="125"/>
      <c r="H542" s="125"/>
      <c r="I542" s="125"/>
      <c r="K542" s="125"/>
    </row>
    <row r="543" spans="1:11" s="109" customFormat="1" ht="18.75">
      <c r="A543" s="252"/>
      <c r="C543" s="125"/>
      <c r="D543" s="255"/>
      <c r="E543" s="125"/>
      <c r="G543" s="125"/>
      <c r="H543" s="125"/>
      <c r="I543" s="125"/>
      <c r="K543" s="125"/>
    </row>
    <row r="544" spans="1:11" s="109" customFormat="1" ht="18.75">
      <c r="A544" s="252"/>
      <c r="C544" s="125"/>
      <c r="D544" s="255"/>
      <c r="E544" s="125"/>
      <c r="G544" s="125"/>
      <c r="H544" s="125"/>
      <c r="I544" s="125"/>
      <c r="K544" s="125"/>
    </row>
    <row r="545" spans="1:11" s="109" customFormat="1" ht="18.75">
      <c r="A545" s="259"/>
      <c r="B545" s="114"/>
      <c r="C545" s="133"/>
      <c r="D545" s="262"/>
      <c r="E545" s="139"/>
      <c r="F545" s="138"/>
      <c r="G545" s="139"/>
      <c r="H545" s="139"/>
      <c r="I545" s="139"/>
      <c r="J545" s="132"/>
      <c r="K545" s="131"/>
    </row>
    <row r="546" spans="1:11" ht="18.75">
      <c r="A546" s="253">
        <v>71</v>
      </c>
      <c r="B546" s="120" t="s">
        <v>738</v>
      </c>
      <c r="C546" s="120" t="s">
        <v>740</v>
      </c>
      <c r="D546" s="258" t="s">
        <v>626</v>
      </c>
      <c r="E546" s="254">
        <v>600000</v>
      </c>
      <c r="F546" s="391">
        <v>768000</v>
      </c>
      <c r="G546" s="391">
        <v>768000</v>
      </c>
      <c r="H546" s="391">
        <v>768000</v>
      </c>
      <c r="I546" s="254" t="s">
        <v>559</v>
      </c>
      <c r="J546" s="120" t="s">
        <v>582</v>
      </c>
      <c r="K546" s="119" t="s">
        <v>450</v>
      </c>
    </row>
    <row r="547" spans="1:11" ht="18.75">
      <c r="A547" s="250"/>
      <c r="B547" s="125" t="s">
        <v>739</v>
      </c>
      <c r="C547" s="125" t="s">
        <v>627</v>
      </c>
      <c r="D547" s="124" t="s">
        <v>1420</v>
      </c>
      <c r="E547" s="125"/>
      <c r="F547" s="125"/>
      <c r="G547" s="125"/>
      <c r="H547" s="123"/>
      <c r="I547" s="125" t="s">
        <v>561</v>
      </c>
      <c r="J547" s="125" t="s">
        <v>583</v>
      </c>
      <c r="K547" s="125"/>
    </row>
    <row r="548" spans="1:11" ht="18.75">
      <c r="A548" s="252"/>
      <c r="B548" s="125"/>
      <c r="C548" s="125"/>
      <c r="D548" s="124" t="s">
        <v>1421</v>
      </c>
      <c r="E548" s="123"/>
      <c r="F548" s="123"/>
      <c r="G548" s="123"/>
      <c r="H548" s="125"/>
      <c r="I548" s="125"/>
      <c r="J548" s="125"/>
      <c r="K548" s="124"/>
    </row>
    <row r="549" spans="1:11" ht="18.75">
      <c r="A549" s="276"/>
      <c r="B549" s="114"/>
      <c r="C549" s="133"/>
      <c r="D549" s="131" t="s">
        <v>1422</v>
      </c>
      <c r="E549" s="139"/>
      <c r="F549" s="139"/>
      <c r="G549" s="139"/>
      <c r="H549" s="133"/>
      <c r="I549" s="133"/>
      <c r="J549" s="133"/>
      <c r="K549" s="131"/>
    </row>
    <row r="550" spans="1:11" s="109" customFormat="1" ht="18.75">
      <c r="A550" s="260"/>
      <c r="D550" s="255"/>
      <c r="E550" s="130"/>
      <c r="F550" s="130"/>
      <c r="G550" s="130"/>
      <c r="H550" s="130"/>
      <c r="I550" s="130"/>
      <c r="K550" s="128"/>
    </row>
    <row r="551" spans="1:11" s="109" customFormat="1" ht="18.75">
      <c r="A551" s="622" t="s">
        <v>542</v>
      </c>
      <c r="B551" s="622"/>
      <c r="C551" s="622"/>
      <c r="D551" s="622"/>
      <c r="E551" s="622"/>
      <c r="F551" s="622"/>
      <c r="G551" s="622"/>
      <c r="H551" s="622"/>
      <c r="I551" s="622"/>
      <c r="J551" s="622"/>
      <c r="K551" s="622"/>
    </row>
    <row r="552" ht="14.25" customHeight="1"/>
    <row r="553" spans="1:11" s="109" customFormat="1" ht="18.75">
      <c r="A553" s="471" t="s">
        <v>1137</v>
      </c>
      <c r="B553" s="103"/>
      <c r="C553" s="103"/>
      <c r="D553" s="103"/>
      <c r="E553" s="103"/>
      <c r="F553" s="103"/>
      <c r="G553" s="103"/>
      <c r="H553" s="103"/>
      <c r="I553" s="103"/>
      <c r="J553" s="499" t="s">
        <v>785</v>
      </c>
      <c r="K553" s="126"/>
    </row>
    <row r="554" spans="1:11" ht="18.75">
      <c r="A554" s="175" t="s">
        <v>742</v>
      </c>
      <c r="K554" s="103" t="s">
        <v>581</v>
      </c>
    </row>
    <row r="555" spans="1:11" s="109" customFormat="1" ht="18.75">
      <c r="A555" s="627" t="s">
        <v>656</v>
      </c>
      <c r="B555" s="627"/>
      <c r="C555" s="627"/>
      <c r="D555" s="627"/>
      <c r="E555" s="627"/>
      <c r="F555" s="627"/>
      <c r="G555" s="627"/>
      <c r="H555" s="627"/>
      <c r="I555" s="627"/>
      <c r="J555" s="627"/>
      <c r="K555" s="627"/>
    </row>
    <row r="556" spans="1:11" s="109" customFormat="1" ht="18.75">
      <c r="A556" s="624" t="s">
        <v>0</v>
      </c>
      <c r="B556" s="610" t="s">
        <v>1</v>
      </c>
      <c r="C556" s="610" t="s">
        <v>2</v>
      </c>
      <c r="D556" s="107" t="s">
        <v>3</v>
      </c>
      <c r="E556" s="628" t="s">
        <v>4</v>
      </c>
      <c r="F556" s="629"/>
      <c r="G556" s="629"/>
      <c r="H556" s="630"/>
      <c r="I556" s="107" t="s">
        <v>363</v>
      </c>
      <c r="J556" s="108" t="s">
        <v>5</v>
      </c>
      <c r="K556" s="616" t="s">
        <v>728</v>
      </c>
    </row>
    <row r="557" spans="1:11" s="109" customFormat="1" ht="18.75">
      <c r="A557" s="625"/>
      <c r="B557" s="611"/>
      <c r="C557" s="611"/>
      <c r="D557" s="110" t="s">
        <v>6</v>
      </c>
      <c r="E557" s="111">
        <v>2561</v>
      </c>
      <c r="F557" s="107">
        <v>2562</v>
      </c>
      <c r="G557" s="112">
        <v>2563</v>
      </c>
      <c r="H557" s="112">
        <v>2564</v>
      </c>
      <c r="I557" s="110" t="s">
        <v>556</v>
      </c>
      <c r="J557" s="113" t="s">
        <v>7</v>
      </c>
      <c r="K557" s="617"/>
    </row>
    <row r="558" spans="1:11" s="109" customFormat="1" ht="18.75">
      <c r="A558" s="626"/>
      <c r="B558" s="621"/>
      <c r="C558" s="621"/>
      <c r="D558" s="114"/>
      <c r="E558" s="115" t="s">
        <v>8</v>
      </c>
      <c r="F558" s="117" t="s">
        <v>8</v>
      </c>
      <c r="G558" s="116" t="s">
        <v>8</v>
      </c>
      <c r="H558" s="116" t="s">
        <v>8</v>
      </c>
      <c r="I558" s="117"/>
      <c r="J558" s="118"/>
      <c r="K558" s="618"/>
    </row>
    <row r="559" spans="1:14" s="109" customFormat="1" ht="18.75">
      <c r="A559" s="250">
        <v>72</v>
      </c>
      <c r="B559" s="109" t="s">
        <v>1484</v>
      </c>
      <c r="C559" s="125" t="s">
        <v>557</v>
      </c>
      <c r="D559" s="251" t="s">
        <v>698</v>
      </c>
      <c r="E559" s="256"/>
      <c r="F559" s="130">
        <v>200000</v>
      </c>
      <c r="G559" s="123">
        <v>200000</v>
      </c>
      <c r="H559" s="256">
        <v>200000</v>
      </c>
      <c r="I559" s="123" t="s">
        <v>559</v>
      </c>
      <c r="J559" s="109" t="s">
        <v>107</v>
      </c>
      <c r="K559" s="124" t="s">
        <v>450</v>
      </c>
      <c r="L559" s="109">
        <v>468000</v>
      </c>
      <c r="M559" s="109">
        <v>200000</v>
      </c>
      <c r="N559" s="109">
        <f>L559-M559</f>
        <v>268000</v>
      </c>
    </row>
    <row r="560" spans="1:11" s="109" customFormat="1" ht="18.75">
      <c r="A560" s="252"/>
      <c r="B560" s="109" t="s">
        <v>1520</v>
      </c>
      <c r="C560" s="125" t="s">
        <v>560</v>
      </c>
      <c r="D560" s="255" t="s">
        <v>1419</v>
      </c>
      <c r="E560" s="123"/>
      <c r="F560" s="103"/>
      <c r="G560" s="125"/>
      <c r="H560" s="125"/>
      <c r="I560" s="125" t="s">
        <v>561</v>
      </c>
      <c r="J560" s="109" t="s">
        <v>562</v>
      </c>
      <c r="K560" s="125"/>
    </row>
    <row r="561" spans="1:11" s="109" customFormat="1" ht="18.75">
      <c r="A561" s="252"/>
      <c r="B561" s="125" t="s">
        <v>1162</v>
      </c>
      <c r="C561" s="125" t="s">
        <v>563</v>
      </c>
      <c r="D561" s="255" t="s">
        <v>1521</v>
      </c>
      <c r="E561" s="125"/>
      <c r="G561" s="125"/>
      <c r="H561" s="125"/>
      <c r="I561" s="125"/>
      <c r="J561" s="109" t="s">
        <v>564</v>
      </c>
      <c r="K561" s="125"/>
    </row>
    <row r="562" spans="1:11" s="109" customFormat="1" ht="18.75">
      <c r="A562" s="252"/>
      <c r="C562" s="125" t="s">
        <v>565</v>
      </c>
      <c r="D562" s="255" t="s">
        <v>1369</v>
      </c>
      <c r="E562" s="125"/>
      <c r="G562" s="125"/>
      <c r="H562" s="125"/>
      <c r="I562" s="125"/>
      <c r="K562" s="125"/>
    </row>
    <row r="563" spans="1:11" s="483" customFormat="1" ht="18.75">
      <c r="A563" s="482"/>
      <c r="B563" s="484"/>
      <c r="C563" s="484"/>
      <c r="D563" s="485"/>
      <c r="E563" s="484"/>
      <c r="G563" s="484"/>
      <c r="H563" s="484"/>
      <c r="I563" s="484"/>
      <c r="K563" s="484"/>
    </row>
    <row r="564" spans="1:11" s="109" customFormat="1" ht="18.75">
      <c r="A564" s="259"/>
      <c r="B564" s="114"/>
      <c r="C564" s="133"/>
      <c r="D564" s="262"/>
      <c r="E564" s="139"/>
      <c r="F564" s="138"/>
      <c r="G564" s="139"/>
      <c r="H564" s="139"/>
      <c r="I564" s="139"/>
      <c r="J564" s="132"/>
      <c r="K564" s="131"/>
    </row>
    <row r="565" spans="1:15" s="109" customFormat="1" ht="18.75">
      <c r="A565" s="253">
        <v>73</v>
      </c>
      <c r="B565" s="161" t="s">
        <v>756</v>
      </c>
      <c r="C565" s="120" t="s">
        <v>557</v>
      </c>
      <c r="D565" s="258" t="s">
        <v>558</v>
      </c>
      <c r="E565" s="254"/>
      <c r="F565" s="254">
        <v>200000</v>
      </c>
      <c r="G565" s="254">
        <v>200000</v>
      </c>
      <c r="H565" s="254">
        <v>200000</v>
      </c>
      <c r="I565" s="254" t="s">
        <v>559</v>
      </c>
      <c r="J565" s="490" t="s">
        <v>107</v>
      </c>
      <c r="K565" s="119" t="s">
        <v>450</v>
      </c>
      <c r="O565" s="498"/>
    </row>
    <row r="566" spans="1:11" s="109" customFormat="1" ht="18.75">
      <c r="A566" s="252"/>
      <c r="B566" s="109" t="s">
        <v>671</v>
      </c>
      <c r="C566" s="125" t="s">
        <v>560</v>
      </c>
      <c r="D566" s="255" t="s">
        <v>1423</v>
      </c>
      <c r="E566" s="125"/>
      <c r="G566" s="125"/>
      <c r="H566" s="125"/>
      <c r="I566" s="125" t="s">
        <v>561</v>
      </c>
      <c r="J566" s="257" t="s">
        <v>562</v>
      </c>
      <c r="K566" s="125"/>
    </row>
    <row r="567" spans="1:11" s="109" customFormat="1" ht="18.75">
      <c r="A567" s="252"/>
      <c r="B567" s="125"/>
      <c r="C567" s="125" t="s">
        <v>563</v>
      </c>
      <c r="D567" s="255" t="s">
        <v>1505</v>
      </c>
      <c r="E567" s="125"/>
      <c r="G567" s="125"/>
      <c r="H567" s="125"/>
      <c r="I567" s="125"/>
      <c r="J567" s="257" t="s">
        <v>564</v>
      </c>
      <c r="K567" s="125"/>
    </row>
    <row r="568" spans="1:11" s="109" customFormat="1" ht="18.75">
      <c r="A568" s="252"/>
      <c r="C568" s="125" t="s">
        <v>565</v>
      </c>
      <c r="D568" s="255" t="s">
        <v>1408</v>
      </c>
      <c r="E568" s="125"/>
      <c r="G568" s="125"/>
      <c r="H568" s="125"/>
      <c r="I568" s="125"/>
      <c r="J568" s="257"/>
      <c r="K568" s="125"/>
    </row>
    <row r="569" spans="1:11" s="109" customFormat="1" ht="18.75">
      <c r="A569" s="259"/>
      <c r="B569" s="133"/>
      <c r="C569" s="278"/>
      <c r="D569" s="417"/>
      <c r="E569" s="307"/>
      <c r="F569" s="307"/>
      <c r="G569" s="307"/>
      <c r="H569" s="307"/>
      <c r="I569" s="307"/>
      <c r="J569" s="278"/>
      <c r="K569" s="131"/>
    </row>
    <row r="570" spans="1:11" ht="18.75">
      <c r="A570" s="253">
        <v>74</v>
      </c>
      <c r="B570" s="120" t="s">
        <v>629</v>
      </c>
      <c r="C570" s="120" t="s">
        <v>630</v>
      </c>
      <c r="D570" s="258" t="s">
        <v>631</v>
      </c>
      <c r="E570" s="254"/>
      <c r="F570" s="254"/>
      <c r="G570" s="254">
        <v>100000</v>
      </c>
      <c r="H570" s="254">
        <v>100000</v>
      </c>
      <c r="I570" s="254" t="s">
        <v>559</v>
      </c>
      <c r="J570" s="120" t="s">
        <v>582</v>
      </c>
      <c r="K570" s="119" t="s">
        <v>450</v>
      </c>
    </row>
    <row r="571" spans="1:11" ht="19.5" customHeight="1">
      <c r="A571" s="250"/>
      <c r="B571" s="125" t="s">
        <v>656</v>
      </c>
      <c r="C571" s="125" t="s">
        <v>632</v>
      </c>
      <c r="D571" s="127" t="s">
        <v>1163</v>
      </c>
      <c r="E571" s="125"/>
      <c r="F571" s="125"/>
      <c r="G571" s="125"/>
      <c r="H571" s="125"/>
      <c r="I571" s="125" t="s">
        <v>561</v>
      </c>
      <c r="J571" s="125" t="s">
        <v>583</v>
      </c>
      <c r="K571" s="124"/>
    </row>
    <row r="572" spans="1:11" ht="18.75">
      <c r="A572" s="276"/>
      <c r="B572" s="114"/>
      <c r="C572" s="133"/>
      <c r="D572" s="131"/>
      <c r="E572" s="133"/>
      <c r="F572" s="133"/>
      <c r="G572" s="133"/>
      <c r="H572" s="139"/>
      <c r="I572" s="139"/>
      <c r="J572" s="133"/>
      <c r="K572" s="133"/>
    </row>
    <row r="573" spans="1:11" ht="18.75">
      <c r="A573" s="250">
        <v>75</v>
      </c>
      <c r="B573" s="120" t="s">
        <v>951</v>
      </c>
      <c r="C573" s="120" t="s">
        <v>958</v>
      </c>
      <c r="D573" s="258" t="s">
        <v>626</v>
      </c>
      <c r="E573" s="254"/>
      <c r="F573" s="254"/>
      <c r="G573" s="254"/>
      <c r="H573" s="254">
        <v>100000</v>
      </c>
      <c r="I573" s="254" t="s">
        <v>559</v>
      </c>
      <c r="J573" s="120" t="s">
        <v>582</v>
      </c>
      <c r="K573" s="119" t="s">
        <v>450</v>
      </c>
    </row>
    <row r="574" spans="1:11" ht="18.75">
      <c r="A574" s="252"/>
      <c r="B574" s="125" t="s">
        <v>656</v>
      </c>
      <c r="C574" s="125" t="s">
        <v>777</v>
      </c>
      <c r="D574" s="124" t="s">
        <v>1425</v>
      </c>
      <c r="E574" s="125"/>
      <c r="F574" s="125"/>
      <c r="G574" s="125"/>
      <c r="H574" s="123"/>
      <c r="I574" s="125" t="s">
        <v>561</v>
      </c>
      <c r="J574" s="125" t="s">
        <v>583</v>
      </c>
      <c r="K574" s="125"/>
    </row>
    <row r="575" spans="1:11" ht="18.75">
      <c r="A575" s="259"/>
      <c r="B575" s="114"/>
      <c r="C575" s="133"/>
      <c r="D575" s="131" t="s">
        <v>1401</v>
      </c>
      <c r="E575" s="139"/>
      <c r="F575" s="139"/>
      <c r="G575" s="139"/>
      <c r="H575" s="133"/>
      <c r="I575" s="133"/>
      <c r="J575" s="133"/>
      <c r="K575" s="131"/>
    </row>
    <row r="576" spans="1:11" ht="18.75">
      <c r="A576" s="260"/>
      <c r="B576" s="483"/>
      <c r="C576" s="109"/>
      <c r="D576" s="128"/>
      <c r="E576" s="130"/>
      <c r="F576" s="130"/>
      <c r="G576" s="130"/>
      <c r="H576" s="109"/>
      <c r="I576" s="109"/>
      <c r="J576" s="109"/>
      <c r="K576" s="128"/>
    </row>
    <row r="577" spans="1:11" ht="18.75">
      <c r="A577" s="260"/>
      <c r="B577" s="483"/>
      <c r="C577" s="109"/>
      <c r="D577" s="128"/>
      <c r="E577" s="130"/>
      <c r="F577" s="130"/>
      <c r="G577" s="130"/>
      <c r="H577" s="109"/>
      <c r="I577" s="109"/>
      <c r="J577" s="109"/>
      <c r="K577" s="128"/>
    </row>
    <row r="578" spans="1:11" ht="18.75">
      <c r="A578" s="260"/>
      <c r="B578" s="483"/>
      <c r="C578" s="109"/>
      <c r="D578" s="128"/>
      <c r="E578" s="130"/>
      <c r="F578" s="130"/>
      <c r="G578" s="130"/>
      <c r="H578" s="109"/>
      <c r="I578" s="109"/>
      <c r="J578" s="109"/>
      <c r="K578" s="128"/>
    </row>
    <row r="579" spans="1:11" s="109" customFormat="1" ht="18.75">
      <c r="A579" s="622" t="s">
        <v>1170</v>
      </c>
      <c r="B579" s="622"/>
      <c r="C579" s="622"/>
      <c r="D579" s="622"/>
      <c r="E579" s="622"/>
      <c r="F579" s="622"/>
      <c r="G579" s="622"/>
      <c r="H579" s="622"/>
      <c r="I579" s="622"/>
      <c r="J579" s="622"/>
      <c r="K579" s="622"/>
    </row>
    <row r="580" spans="1:11" ht="18.75">
      <c r="A580" s="260"/>
      <c r="B580" s="483"/>
      <c r="C580" s="109"/>
      <c r="D580" s="128"/>
      <c r="E580" s="130"/>
      <c r="F580" s="130"/>
      <c r="G580" s="130"/>
      <c r="H580" s="109"/>
      <c r="I580" s="109"/>
      <c r="J580" s="109"/>
      <c r="K580" s="128"/>
    </row>
    <row r="581" ht="18.75"/>
    <row r="582" spans="1:11" s="109" customFormat="1" ht="18.75">
      <c r="A582" s="471" t="s">
        <v>1137</v>
      </c>
      <c r="B582" s="103"/>
      <c r="C582" s="103"/>
      <c r="D582" s="103"/>
      <c r="E582" s="103"/>
      <c r="F582" s="103"/>
      <c r="G582" s="103"/>
      <c r="H582" s="103"/>
      <c r="I582" s="103"/>
      <c r="J582" s="470" t="s">
        <v>785</v>
      </c>
      <c r="K582" s="126"/>
    </row>
    <row r="583" spans="1:11" ht="18.75">
      <c r="A583" s="175" t="s">
        <v>742</v>
      </c>
      <c r="K583" s="103" t="s">
        <v>581</v>
      </c>
    </row>
    <row r="584" spans="1:11" s="109" customFormat="1" ht="18.75">
      <c r="A584" s="627" t="s">
        <v>656</v>
      </c>
      <c r="B584" s="627"/>
      <c r="C584" s="627"/>
      <c r="D584" s="627"/>
      <c r="E584" s="627"/>
      <c r="F584" s="627"/>
      <c r="G584" s="627"/>
      <c r="H584" s="627"/>
      <c r="I584" s="627"/>
      <c r="J584" s="627"/>
      <c r="K584" s="627"/>
    </row>
    <row r="585" spans="1:11" s="109" customFormat="1" ht="18.75">
      <c r="A585" s="624" t="s">
        <v>0</v>
      </c>
      <c r="B585" s="610" t="s">
        <v>1</v>
      </c>
      <c r="C585" s="610" t="s">
        <v>2</v>
      </c>
      <c r="D585" s="107" t="s">
        <v>3</v>
      </c>
      <c r="E585" s="628" t="s">
        <v>4</v>
      </c>
      <c r="F585" s="629"/>
      <c r="G585" s="629"/>
      <c r="H585" s="630"/>
      <c r="I585" s="107" t="s">
        <v>363</v>
      </c>
      <c r="J585" s="108" t="s">
        <v>5</v>
      </c>
      <c r="K585" s="616" t="s">
        <v>728</v>
      </c>
    </row>
    <row r="586" spans="1:11" s="109" customFormat="1" ht="18.75">
      <c r="A586" s="625"/>
      <c r="B586" s="611"/>
      <c r="C586" s="611"/>
      <c r="D586" s="110" t="s">
        <v>6</v>
      </c>
      <c r="E586" s="111">
        <v>2561</v>
      </c>
      <c r="F586" s="107">
        <v>2562</v>
      </c>
      <c r="G586" s="112">
        <v>2563</v>
      </c>
      <c r="H586" s="112">
        <v>2564</v>
      </c>
      <c r="I586" s="110" t="s">
        <v>556</v>
      </c>
      <c r="J586" s="113" t="s">
        <v>7</v>
      </c>
      <c r="K586" s="617"/>
    </row>
    <row r="587" spans="1:11" s="109" customFormat="1" ht="18.75">
      <c r="A587" s="626"/>
      <c r="B587" s="621"/>
      <c r="C587" s="621"/>
      <c r="D587" s="114"/>
      <c r="E587" s="115" t="s">
        <v>8</v>
      </c>
      <c r="F587" s="117" t="s">
        <v>8</v>
      </c>
      <c r="G587" s="116" t="s">
        <v>8</v>
      </c>
      <c r="H587" s="116" t="s">
        <v>8</v>
      </c>
      <c r="I587" s="117"/>
      <c r="J587" s="118"/>
      <c r="K587" s="618"/>
    </row>
    <row r="588" spans="1:11" ht="18.75">
      <c r="A588" s="253">
        <v>76</v>
      </c>
      <c r="B588" s="120" t="s">
        <v>634</v>
      </c>
      <c r="C588" s="120" t="s">
        <v>961</v>
      </c>
      <c r="D588" s="258" t="s">
        <v>628</v>
      </c>
      <c r="E588" s="254"/>
      <c r="F588" s="254"/>
      <c r="G588" s="254"/>
      <c r="H588" s="254">
        <v>2000000</v>
      </c>
      <c r="I588" s="254" t="s">
        <v>559</v>
      </c>
      <c r="J588" s="120" t="s">
        <v>582</v>
      </c>
      <c r="K588" s="119" t="s">
        <v>450</v>
      </c>
    </row>
    <row r="589" spans="1:11" ht="18.75">
      <c r="A589" s="252"/>
      <c r="B589" s="125" t="s">
        <v>656</v>
      </c>
      <c r="C589" s="125" t="s">
        <v>777</v>
      </c>
      <c r="D589" s="124" t="s">
        <v>1426</v>
      </c>
      <c r="E589" s="125"/>
      <c r="F589" s="125"/>
      <c r="G589" s="125"/>
      <c r="H589" s="123"/>
      <c r="I589" s="125" t="s">
        <v>561</v>
      </c>
      <c r="J589" s="125" t="s">
        <v>583</v>
      </c>
      <c r="K589" s="125"/>
    </row>
    <row r="590" spans="1:11" ht="18.75">
      <c r="A590" s="259"/>
      <c r="B590" s="114"/>
      <c r="C590" s="133"/>
      <c r="D590" s="131" t="s">
        <v>1427</v>
      </c>
      <c r="E590" s="139"/>
      <c r="F590" s="139"/>
      <c r="G590" s="139"/>
      <c r="H590" s="133"/>
      <c r="I590" s="133"/>
      <c r="J590" s="133"/>
      <c r="K590" s="131"/>
    </row>
    <row r="591" spans="1:11" s="109" customFormat="1" ht="18.75">
      <c r="A591" s="253">
        <v>77</v>
      </c>
      <c r="B591" s="161" t="s">
        <v>571</v>
      </c>
      <c r="C591" s="120" t="s">
        <v>569</v>
      </c>
      <c r="D591" s="258" t="s">
        <v>570</v>
      </c>
      <c r="E591" s="475"/>
      <c r="F591" s="303"/>
      <c r="G591" s="254">
        <v>200000</v>
      </c>
      <c r="H591" s="303">
        <v>200000</v>
      </c>
      <c r="I591" s="254" t="s">
        <v>559</v>
      </c>
      <c r="J591" s="161" t="s">
        <v>107</v>
      </c>
      <c r="K591" s="119" t="s">
        <v>450</v>
      </c>
    </row>
    <row r="592" spans="1:11" s="109" customFormat="1" ht="18.75">
      <c r="A592" s="252"/>
      <c r="B592" s="109" t="s">
        <v>673</v>
      </c>
      <c r="C592" s="125" t="s">
        <v>568</v>
      </c>
      <c r="D592" s="255" t="s">
        <v>1428</v>
      </c>
      <c r="E592" s="125"/>
      <c r="G592" s="125"/>
      <c r="H592" s="125"/>
      <c r="I592" s="125" t="s">
        <v>561</v>
      </c>
      <c r="J592" s="109" t="s">
        <v>562</v>
      </c>
      <c r="K592" s="125"/>
    </row>
    <row r="593" spans="1:11" s="109" customFormat="1" ht="18.75">
      <c r="A593" s="252"/>
      <c r="B593" s="125"/>
      <c r="C593" s="125" t="s">
        <v>566</v>
      </c>
      <c r="D593" s="255" t="s">
        <v>1485</v>
      </c>
      <c r="E593" s="125"/>
      <c r="G593" s="125"/>
      <c r="H593" s="125"/>
      <c r="I593" s="125"/>
      <c r="J593" s="109" t="s">
        <v>564</v>
      </c>
      <c r="K593" s="125"/>
    </row>
    <row r="594" spans="1:11" s="109" customFormat="1" ht="18.75">
      <c r="A594" s="259"/>
      <c r="B594" s="114"/>
      <c r="C594" s="133"/>
      <c r="D594" s="135" t="s">
        <v>1467</v>
      </c>
      <c r="E594" s="133"/>
      <c r="F594" s="132"/>
      <c r="G594" s="133"/>
      <c r="H594" s="133"/>
      <c r="I594" s="133"/>
      <c r="J594" s="275"/>
      <c r="K594" s="133"/>
    </row>
    <row r="595" spans="1:14" s="109" customFormat="1" ht="18.75">
      <c r="A595" s="253">
        <v>78</v>
      </c>
      <c r="B595" s="161" t="s">
        <v>1357</v>
      </c>
      <c r="C595" s="120" t="s">
        <v>557</v>
      </c>
      <c r="D595" s="258" t="s">
        <v>699</v>
      </c>
      <c r="E595" s="475">
        <v>200000</v>
      </c>
      <c r="F595" s="254">
        <v>200000</v>
      </c>
      <c r="G595" s="254">
        <v>200000</v>
      </c>
      <c r="H595" s="254">
        <v>200000</v>
      </c>
      <c r="I595" s="254" t="s">
        <v>559</v>
      </c>
      <c r="J595" s="161" t="s">
        <v>107</v>
      </c>
      <c r="K595" s="119" t="s">
        <v>450</v>
      </c>
      <c r="L595" s="109">
        <v>487500</v>
      </c>
      <c r="M595" s="109">
        <v>200000</v>
      </c>
      <c r="N595" s="109">
        <f>L595-M595</f>
        <v>287500</v>
      </c>
    </row>
    <row r="596" spans="1:11" s="109" customFormat="1" ht="18.75">
      <c r="A596" s="250"/>
      <c r="B596" s="109" t="s">
        <v>1358</v>
      </c>
      <c r="C596" s="125" t="s">
        <v>560</v>
      </c>
      <c r="D596" s="255" t="s">
        <v>1363</v>
      </c>
      <c r="E596" s="125"/>
      <c r="G596" s="125"/>
      <c r="H596" s="125"/>
      <c r="I596" s="125" t="s">
        <v>561</v>
      </c>
      <c r="J596" s="109" t="s">
        <v>562</v>
      </c>
      <c r="K596" s="125"/>
    </row>
    <row r="597" spans="1:11" s="109" customFormat="1" ht="18.75">
      <c r="A597" s="252"/>
      <c r="B597" s="109" t="s">
        <v>671</v>
      </c>
      <c r="C597" s="125" t="s">
        <v>563</v>
      </c>
      <c r="D597" s="255" t="s">
        <v>1497</v>
      </c>
      <c r="E597" s="125"/>
      <c r="G597" s="125"/>
      <c r="H597" s="125"/>
      <c r="I597" s="125"/>
      <c r="J597" s="109" t="s">
        <v>564</v>
      </c>
      <c r="K597" s="125"/>
    </row>
    <row r="598" spans="1:11" s="109" customFormat="1" ht="18.75">
      <c r="A598" s="252"/>
      <c r="B598" s="125"/>
      <c r="C598" s="125" t="s">
        <v>565</v>
      </c>
      <c r="D598" s="255" t="s">
        <v>1364</v>
      </c>
      <c r="E598" s="125"/>
      <c r="G598" s="125"/>
      <c r="H598" s="125"/>
      <c r="I598" s="125"/>
      <c r="K598" s="125"/>
    </row>
    <row r="599" spans="1:11" s="109" customFormat="1" ht="18.75">
      <c r="A599" s="259"/>
      <c r="B599" s="467"/>
      <c r="C599" s="133"/>
      <c r="D599" s="262"/>
      <c r="E599" s="133"/>
      <c r="F599" s="132"/>
      <c r="G599" s="133"/>
      <c r="H599" s="275"/>
      <c r="I599" s="133"/>
      <c r="J599" s="132"/>
      <c r="K599" s="133"/>
    </row>
    <row r="600" spans="1:11" s="109" customFormat="1" ht="18.7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28"/>
    </row>
    <row r="601" spans="1:11" s="109" customFormat="1" ht="18.7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28"/>
    </row>
    <row r="602" spans="1:11" s="109" customFormat="1" ht="18.7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28"/>
    </row>
    <row r="603" spans="1:11" s="109" customFormat="1" ht="18.7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28"/>
    </row>
    <row r="604" spans="1:11" s="109" customFormat="1" ht="18.7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28"/>
    </row>
    <row r="605" spans="1:11" s="109" customFormat="1" ht="18.7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28"/>
    </row>
    <row r="606" spans="1:11" s="109" customFormat="1" ht="18.7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28"/>
    </row>
    <row r="607" spans="1:11" s="109" customFormat="1" ht="18.75">
      <c r="A607" s="622" t="s">
        <v>543</v>
      </c>
      <c r="B607" s="622"/>
      <c r="C607" s="622"/>
      <c r="D607" s="622"/>
      <c r="E607" s="622"/>
      <c r="F607" s="622"/>
      <c r="G607" s="622"/>
      <c r="H607" s="622"/>
      <c r="I607" s="622"/>
      <c r="J607" s="622"/>
      <c r="K607" s="622"/>
    </row>
    <row r="608" spans="1:11" s="109" customFormat="1" ht="18.7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28"/>
    </row>
    <row r="609" spans="1:11" s="109" customFormat="1" ht="18.7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28"/>
    </row>
    <row r="610" spans="1:11" ht="18.75">
      <c r="A610" s="471" t="s">
        <v>1137</v>
      </c>
      <c r="J610" s="470" t="s">
        <v>785</v>
      </c>
      <c r="K610" s="126"/>
    </row>
    <row r="611" spans="1:11" s="109" customFormat="1" ht="18.75">
      <c r="A611" s="175" t="s">
        <v>742</v>
      </c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</row>
    <row r="612" spans="1:11" s="109" customFormat="1" ht="18.75">
      <c r="A612" s="627" t="s">
        <v>754</v>
      </c>
      <c r="B612" s="627"/>
      <c r="C612" s="627"/>
      <c r="D612" s="627"/>
      <c r="E612" s="627"/>
      <c r="F612" s="627"/>
      <c r="G612" s="627"/>
      <c r="H612" s="627"/>
      <c r="I612" s="627"/>
      <c r="J612" s="627"/>
      <c r="K612" s="627"/>
    </row>
    <row r="613" spans="1:11" s="109" customFormat="1" ht="18.75">
      <c r="A613" s="624" t="s">
        <v>0</v>
      </c>
      <c r="B613" s="610" t="s">
        <v>1</v>
      </c>
      <c r="C613" s="610" t="s">
        <v>2</v>
      </c>
      <c r="D613" s="107" t="s">
        <v>3</v>
      </c>
      <c r="E613" s="628" t="s">
        <v>4</v>
      </c>
      <c r="F613" s="629"/>
      <c r="G613" s="629"/>
      <c r="H613" s="630"/>
      <c r="I613" s="107" t="s">
        <v>363</v>
      </c>
      <c r="J613" s="108" t="s">
        <v>5</v>
      </c>
      <c r="K613" s="616" t="s">
        <v>728</v>
      </c>
    </row>
    <row r="614" spans="1:11" s="109" customFormat="1" ht="18.75">
      <c r="A614" s="625"/>
      <c r="B614" s="611"/>
      <c r="C614" s="611"/>
      <c r="D614" s="110" t="s">
        <v>6</v>
      </c>
      <c r="E614" s="111">
        <v>2561</v>
      </c>
      <c r="F614" s="107">
        <v>2562</v>
      </c>
      <c r="G614" s="112">
        <v>2563</v>
      </c>
      <c r="H614" s="112">
        <v>2564</v>
      </c>
      <c r="I614" s="110" t="s">
        <v>556</v>
      </c>
      <c r="J614" s="113" t="s">
        <v>7</v>
      </c>
      <c r="K614" s="617"/>
    </row>
    <row r="615" spans="1:11" s="109" customFormat="1" ht="18" customHeight="1">
      <c r="A615" s="626"/>
      <c r="B615" s="621"/>
      <c r="C615" s="621"/>
      <c r="D615" s="114"/>
      <c r="E615" s="115" t="s">
        <v>8</v>
      </c>
      <c r="F615" s="117" t="s">
        <v>8</v>
      </c>
      <c r="G615" s="116" t="s">
        <v>8</v>
      </c>
      <c r="H615" s="116" t="s">
        <v>8</v>
      </c>
      <c r="I615" s="117"/>
      <c r="J615" s="118"/>
      <c r="K615" s="618"/>
    </row>
    <row r="616" spans="1:14" ht="18.75" hidden="1">
      <c r="A616" s="253">
        <v>79</v>
      </c>
      <c r="B616" s="120" t="s">
        <v>1343</v>
      </c>
      <c r="C616" s="120" t="s">
        <v>635</v>
      </c>
      <c r="D616" s="258" t="s">
        <v>636</v>
      </c>
      <c r="E616" s="500">
        <v>100000</v>
      </c>
      <c r="F616" s="391">
        <v>100000</v>
      </c>
      <c r="G616" s="269">
        <v>100000</v>
      </c>
      <c r="H616" s="500">
        <v>100000</v>
      </c>
      <c r="I616" s="254" t="s">
        <v>559</v>
      </c>
      <c r="J616" s="120" t="s">
        <v>582</v>
      </c>
      <c r="K616" s="119" t="s">
        <v>450</v>
      </c>
      <c r="L616" s="103">
        <v>1000000</v>
      </c>
      <c r="M616" s="103">
        <v>100000</v>
      </c>
      <c r="N616" s="103">
        <f>SUM(L616-M616)</f>
        <v>900000</v>
      </c>
    </row>
    <row r="617" spans="1:14" ht="18.75">
      <c r="A617" s="253">
        <v>79</v>
      </c>
      <c r="B617" s="120" t="s">
        <v>1343</v>
      </c>
      <c r="C617" s="120" t="s">
        <v>635</v>
      </c>
      <c r="D617" s="258" t="s">
        <v>636</v>
      </c>
      <c r="E617" s="500">
        <v>100000</v>
      </c>
      <c r="F617" s="391">
        <v>100000</v>
      </c>
      <c r="G617" s="269">
        <v>100000</v>
      </c>
      <c r="H617" s="500">
        <v>100000</v>
      </c>
      <c r="I617" s="254" t="s">
        <v>559</v>
      </c>
      <c r="J617" s="120" t="s">
        <v>582</v>
      </c>
      <c r="K617" s="119" t="s">
        <v>450</v>
      </c>
      <c r="L617" s="103">
        <v>1000000</v>
      </c>
      <c r="M617" s="103">
        <v>100000</v>
      </c>
      <c r="N617" s="103">
        <f>SUM(L617-M617)</f>
        <v>900000</v>
      </c>
    </row>
    <row r="618" spans="1:12" ht="18.75">
      <c r="A618" s="250"/>
      <c r="B618" s="125" t="s">
        <v>741</v>
      </c>
      <c r="C618" s="125" t="s">
        <v>627</v>
      </c>
      <c r="D618" s="127" t="s">
        <v>637</v>
      </c>
      <c r="E618" s="123"/>
      <c r="F618" s="302"/>
      <c r="G618" s="123"/>
      <c r="I618" s="125" t="s">
        <v>561</v>
      </c>
      <c r="J618" s="125" t="s">
        <v>583</v>
      </c>
      <c r="K618" s="125"/>
      <c r="L618" s="103" t="s">
        <v>1356</v>
      </c>
    </row>
    <row r="619" spans="1:11" ht="18.75">
      <c r="A619" s="250"/>
      <c r="B619" s="109" t="s">
        <v>585</v>
      </c>
      <c r="C619" s="125"/>
      <c r="D619" s="127" t="s">
        <v>1478</v>
      </c>
      <c r="E619" s="123"/>
      <c r="F619" s="302"/>
      <c r="G619" s="123"/>
      <c r="I619" s="125"/>
      <c r="J619" s="125"/>
      <c r="K619" s="125"/>
    </row>
    <row r="620" spans="1:11" ht="18.75">
      <c r="A620" s="250"/>
      <c r="B620" s="114"/>
      <c r="C620" s="125"/>
      <c r="D620" s="127"/>
      <c r="E620" s="125"/>
      <c r="F620" s="123"/>
      <c r="G620" s="123"/>
      <c r="H620" s="123"/>
      <c r="I620" s="125"/>
      <c r="J620" s="125"/>
      <c r="K620" s="124"/>
    </row>
    <row r="621" spans="1:11" s="109" customFormat="1" ht="18.75">
      <c r="A621" s="253">
        <v>80</v>
      </c>
      <c r="B621" s="161" t="s">
        <v>756</v>
      </c>
      <c r="C621" s="120" t="s">
        <v>557</v>
      </c>
      <c r="D621" s="258" t="s">
        <v>558</v>
      </c>
      <c r="E621" s="303">
        <v>110000</v>
      </c>
      <c r="F621" s="303">
        <v>110000</v>
      </c>
      <c r="G621" s="254">
        <v>110000</v>
      </c>
      <c r="H621" s="254">
        <v>110000</v>
      </c>
      <c r="I621" s="254" t="s">
        <v>559</v>
      </c>
      <c r="J621" s="490" t="s">
        <v>107</v>
      </c>
      <c r="K621" s="119" t="s">
        <v>450</v>
      </c>
    </row>
    <row r="622" spans="1:12" s="109" customFormat="1" ht="18.75">
      <c r="A622" s="252"/>
      <c r="B622" s="109" t="s">
        <v>675</v>
      </c>
      <c r="C622" s="125" t="s">
        <v>560</v>
      </c>
      <c r="D622" s="255" t="s">
        <v>1486</v>
      </c>
      <c r="E622" s="125"/>
      <c r="G622" s="125"/>
      <c r="H622" s="125"/>
      <c r="I622" s="125" t="s">
        <v>561</v>
      </c>
      <c r="J622" s="257" t="s">
        <v>562</v>
      </c>
      <c r="K622" s="125"/>
      <c r="L622" s="109" t="s">
        <v>1350</v>
      </c>
    </row>
    <row r="623" spans="1:11" s="109" customFormat="1" ht="18.75">
      <c r="A623" s="252"/>
      <c r="B623" s="125"/>
      <c r="C623" s="125" t="s">
        <v>563</v>
      </c>
      <c r="D623" s="255" t="s">
        <v>1506</v>
      </c>
      <c r="E623" s="125"/>
      <c r="G623" s="125"/>
      <c r="H623" s="125"/>
      <c r="I623" s="125"/>
      <c r="J623" s="257" t="s">
        <v>564</v>
      </c>
      <c r="K623" s="125"/>
    </row>
    <row r="624" spans="1:11" s="109" customFormat="1" ht="18.75">
      <c r="A624" s="252"/>
      <c r="C624" s="125" t="s">
        <v>565</v>
      </c>
      <c r="D624" s="255" t="s">
        <v>1362</v>
      </c>
      <c r="E624" s="125"/>
      <c r="G624" s="125"/>
      <c r="H624" s="125"/>
      <c r="I624" s="125"/>
      <c r="J624" s="257"/>
      <c r="K624" s="125"/>
    </row>
    <row r="625" spans="1:11" s="109" customFormat="1" ht="18.75">
      <c r="A625" s="252"/>
      <c r="C625" s="125"/>
      <c r="D625" s="255"/>
      <c r="E625" s="125"/>
      <c r="G625" s="125"/>
      <c r="H625" s="125"/>
      <c r="I625" s="125"/>
      <c r="J625" s="257"/>
      <c r="K625" s="125"/>
    </row>
    <row r="626" spans="1:11" s="109" customFormat="1" ht="18.75">
      <c r="A626" s="252"/>
      <c r="B626" s="114"/>
      <c r="C626" s="125"/>
      <c r="D626" s="255"/>
      <c r="E626" s="125"/>
      <c r="G626" s="125"/>
      <c r="H626" s="125"/>
      <c r="I626" s="125"/>
      <c r="J626" s="257"/>
      <c r="K626" s="125"/>
    </row>
    <row r="627" spans="1:14" s="109" customFormat="1" ht="18.75">
      <c r="A627" s="253">
        <v>81</v>
      </c>
      <c r="B627" s="161" t="s">
        <v>1033</v>
      </c>
      <c r="C627" s="120" t="s">
        <v>697</v>
      </c>
      <c r="D627" s="258" t="s">
        <v>760</v>
      </c>
      <c r="E627" s="162">
        <v>90000</v>
      </c>
      <c r="F627" s="475">
        <v>90000</v>
      </c>
      <c r="G627" s="254">
        <v>90000</v>
      </c>
      <c r="H627" s="162">
        <v>90000</v>
      </c>
      <c r="I627" s="254" t="s">
        <v>559</v>
      </c>
      <c r="J627" s="161" t="s">
        <v>107</v>
      </c>
      <c r="K627" s="119" t="s">
        <v>450</v>
      </c>
      <c r="L627" s="109">
        <v>120000</v>
      </c>
      <c r="M627" s="109">
        <v>90000</v>
      </c>
      <c r="N627" s="103">
        <f>SUM(L627-M627)</f>
        <v>30000</v>
      </c>
    </row>
    <row r="628" spans="1:12" s="109" customFormat="1" ht="18.75">
      <c r="A628" s="252"/>
      <c r="B628" s="109" t="s">
        <v>1488</v>
      </c>
      <c r="C628" s="125" t="s">
        <v>560</v>
      </c>
      <c r="D628" s="255" t="s">
        <v>1429</v>
      </c>
      <c r="E628" s="123"/>
      <c r="G628" s="125"/>
      <c r="H628" s="125"/>
      <c r="I628" s="125" t="s">
        <v>561</v>
      </c>
      <c r="J628" s="109" t="s">
        <v>562</v>
      </c>
      <c r="K628" s="125"/>
      <c r="L628" s="109" t="s">
        <v>1350</v>
      </c>
    </row>
    <row r="629" spans="1:11" s="109" customFormat="1" ht="18.75">
      <c r="A629" s="252"/>
      <c r="B629" s="109" t="s">
        <v>755</v>
      </c>
      <c r="C629" s="125" t="s">
        <v>563</v>
      </c>
      <c r="D629" s="255" t="s">
        <v>1487</v>
      </c>
      <c r="E629" s="125"/>
      <c r="G629" s="125"/>
      <c r="H629" s="125"/>
      <c r="I629" s="125"/>
      <c r="J629" s="109" t="s">
        <v>564</v>
      </c>
      <c r="K629" s="125"/>
    </row>
    <row r="630" spans="1:11" s="109" customFormat="1" ht="18.75">
      <c r="A630" s="252"/>
      <c r="B630" s="125"/>
      <c r="C630" s="125" t="s">
        <v>565</v>
      </c>
      <c r="D630" s="255" t="s">
        <v>1369</v>
      </c>
      <c r="E630" s="125"/>
      <c r="G630" s="125"/>
      <c r="H630" s="125"/>
      <c r="I630" s="125"/>
      <c r="K630" s="125"/>
    </row>
    <row r="631" spans="1:11" s="109" customFormat="1" ht="18.75">
      <c r="A631" s="252"/>
      <c r="C631" s="125"/>
      <c r="D631" s="255"/>
      <c r="E631" s="125"/>
      <c r="G631" s="125"/>
      <c r="H631" s="125"/>
      <c r="I631" s="125"/>
      <c r="K631" s="125"/>
    </row>
    <row r="632" spans="1:11" s="109" customFormat="1" ht="18.75">
      <c r="A632" s="252"/>
      <c r="B632" s="114"/>
      <c r="C632" s="125"/>
      <c r="D632" s="255"/>
      <c r="E632" s="125"/>
      <c r="G632" s="125"/>
      <c r="H632" s="125"/>
      <c r="I632" s="125"/>
      <c r="K632" s="125"/>
    </row>
    <row r="633" spans="1:11" s="109" customFormat="1" ht="18.75">
      <c r="A633" s="253">
        <v>82</v>
      </c>
      <c r="B633" s="161" t="s">
        <v>571</v>
      </c>
      <c r="C633" s="120" t="s">
        <v>569</v>
      </c>
      <c r="D633" s="258" t="s">
        <v>570</v>
      </c>
      <c r="E633" s="254"/>
      <c r="F633" s="269">
        <v>200000</v>
      </c>
      <c r="G633" s="269">
        <v>200000</v>
      </c>
      <c r="H633" s="254">
        <v>200000</v>
      </c>
      <c r="I633" s="254" t="s">
        <v>559</v>
      </c>
      <c r="J633" s="161" t="s">
        <v>107</v>
      </c>
      <c r="K633" s="119" t="s">
        <v>450</v>
      </c>
    </row>
    <row r="634" spans="1:11" s="109" customFormat="1" ht="18.75">
      <c r="A634" s="252"/>
      <c r="B634" s="109" t="s">
        <v>674</v>
      </c>
      <c r="C634" s="125" t="s">
        <v>568</v>
      </c>
      <c r="D634" s="255" t="s">
        <v>1430</v>
      </c>
      <c r="E634" s="125"/>
      <c r="G634" s="125"/>
      <c r="H634" s="125"/>
      <c r="I634" s="125" t="s">
        <v>561</v>
      </c>
      <c r="J634" s="109" t="s">
        <v>562</v>
      </c>
      <c r="K634" s="125"/>
    </row>
    <row r="635" spans="1:11" s="109" customFormat="1" ht="18.75">
      <c r="A635" s="252"/>
      <c r="B635" s="125"/>
      <c r="C635" s="125" t="s">
        <v>566</v>
      </c>
      <c r="D635" s="255" t="s">
        <v>1507</v>
      </c>
      <c r="E635" s="125"/>
      <c r="G635" s="125"/>
      <c r="H635" s="125"/>
      <c r="I635" s="125"/>
      <c r="J635" s="109" t="s">
        <v>564</v>
      </c>
      <c r="K635" s="125"/>
    </row>
    <row r="636" spans="1:11" s="109" customFormat="1" ht="18.75">
      <c r="A636" s="252"/>
      <c r="B636" s="125"/>
      <c r="C636" s="163"/>
      <c r="D636" s="127" t="s">
        <v>1353</v>
      </c>
      <c r="E636" s="125"/>
      <c r="G636" s="163"/>
      <c r="H636" s="163"/>
      <c r="I636" s="125"/>
      <c r="K636" s="125"/>
    </row>
    <row r="637" spans="1:11" s="109" customFormat="1" ht="18.75">
      <c r="A637" s="259"/>
      <c r="B637" s="114"/>
      <c r="C637" s="278"/>
      <c r="D637" s="417" t="s">
        <v>1382</v>
      </c>
      <c r="E637" s="278"/>
      <c r="F637" s="278"/>
      <c r="G637" s="278"/>
      <c r="H637" s="278"/>
      <c r="I637" s="133"/>
      <c r="J637" s="278"/>
      <c r="K637" s="133"/>
    </row>
    <row r="638" spans="1:11" s="109" customFormat="1" ht="18.75">
      <c r="A638" s="622" t="s">
        <v>544</v>
      </c>
      <c r="B638" s="622"/>
      <c r="C638" s="622"/>
      <c r="D638" s="622"/>
      <c r="E638" s="622"/>
      <c r="F638" s="622"/>
      <c r="G638" s="622"/>
      <c r="H638" s="622"/>
      <c r="I638" s="622"/>
      <c r="J638" s="622"/>
      <c r="K638" s="622"/>
    </row>
    <row r="639" spans="1:4" s="109" customFormat="1" ht="18.75">
      <c r="A639" s="260"/>
      <c r="B639" s="483"/>
      <c r="D639" s="255"/>
    </row>
    <row r="640" s="109" customFormat="1" ht="18.75"/>
    <row r="641" spans="1:11" ht="18.75">
      <c r="A641" s="471" t="s">
        <v>1137</v>
      </c>
      <c r="J641" s="470" t="s">
        <v>785</v>
      </c>
      <c r="K641" s="126"/>
    </row>
    <row r="642" spans="1:11" s="109" customFormat="1" ht="18.75">
      <c r="A642" s="175" t="s">
        <v>742</v>
      </c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</row>
    <row r="643" spans="1:11" s="109" customFormat="1" ht="18.75">
      <c r="A643" s="627" t="s">
        <v>754</v>
      </c>
      <c r="B643" s="627"/>
      <c r="C643" s="627"/>
      <c r="D643" s="627"/>
      <c r="E643" s="627"/>
      <c r="F643" s="627"/>
      <c r="G643" s="627"/>
      <c r="H643" s="627"/>
      <c r="I643" s="627"/>
      <c r="J643" s="627"/>
      <c r="K643" s="627"/>
    </row>
    <row r="644" spans="1:11" s="109" customFormat="1" ht="18.75">
      <c r="A644" s="624" t="s">
        <v>0</v>
      </c>
      <c r="B644" s="610" t="s">
        <v>1</v>
      </c>
      <c r="C644" s="610" t="s">
        <v>2</v>
      </c>
      <c r="D644" s="107" t="s">
        <v>3</v>
      </c>
      <c r="E644" s="628" t="s">
        <v>4</v>
      </c>
      <c r="F644" s="629"/>
      <c r="G644" s="629"/>
      <c r="H644" s="630"/>
      <c r="I644" s="107" t="s">
        <v>363</v>
      </c>
      <c r="J644" s="108" t="s">
        <v>5</v>
      </c>
      <c r="K644" s="616" t="s">
        <v>728</v>
      </c>
    </row>
    <row r="645" spans="1:11" s="109" customFormat="1" ht="18.75">
      <c r="A645" s="625"/>
      <c r="B645" s="611"/>
      <c r="C645" s="611"/>
      <c r="D645" s="110" t="s">
        <v>6</v>
      </c>
      <c r="E645" s="111">
        <v>2561</v>
      </c>
      <c r="F645" s="107">
        <v>2562</v>
      </c>
      <c r="G645" s="112">
        <v>2563</v>
      </c>
      <c r="H645" s="112">
        <v>2564</v>
      </c>
      <c r="I645" s="110" t="s">
        <v>556</v>
      </c>
      <c r="J645" s="113" t="s">
        <v>7</v>
      </c>
      <c r="K645" s="617"/>
    </row>
    <row r="646" spans="1:11" s="109" customFormat="1" ht="18.75">
      <c r="A646" s="626"/>
      <c r="B646" s="621"/>
      <c r="C646" s="621"/>
      <c r="D646" s="114"/>
      <c r="E646" s="115" t="s">
        <v>8</v>
      </c>
      <c r="F646" s="117" t="s">
        <v>8</v>
      </c>
      <c r="G646" s="116" t="s">
        <v>8</v>
      </c>
      <c r="H646" s="116" t="s">
        <v>8</v>
      </c>
      <c r="I646" s="117"/>
      <c r="J646" s="118"/>
      <c r="K646" s="618"/>
    </row>
    <row r="647" spans="1:11" s="109" customFormat="1" ht="18.75">
      <c r="A647" s="253">
        <v>83</v>
      </c>
      <c r="B647" s="161" t="s">
        <v>1072</v>
      </c>
      <c r="C647" s="120" t="s">
        <v>15</v>
      </c>
      <c r="D647" s="258" t="s">
        <v>1075</v>
      </c>
      <c r="E647" s="303"/>
      <c r="F647" s="303"/>
      <c r="G647" s="254">
        <v>400000</v>
      </c>
      <c r="H647" s="254"/>
      <c r="I647" s="254" t="s">
        <v>559</v>
      </c>
      <c r="J647" s="120" t="s">
        <v>21</v>
      </c>
      <c r="K647" s="119" t="s">
        <v>450</v>
      </c>
    </row>
    <row r="648" spans="1:11" s="109" customFormat="1" ht="18.75">
      <c r="A648" s="252"/>
      <c r="B648" s="109" t="s">
        <v>675</v>
      </c>
      <c r="C648" s="125" t="s">
        <v>16</v>
      </c>
      <c r="D648" s="255" t="s">
        <v>1431</v>
      </c>
      <c r="E648" s="125"/>
      <c r="G648" s="125"/>
      <c r="H648" s="125"/>
      <c r="I648" s="125" t="s">
        <v>561</v>
      </c>
      <c r="J648" s="257"/>
      <c r="K648" s="125"/>
    </row>
    <row r="649" spans="1:11" s="109" customFormat="1" ht="18.75">
      <c r="A649" s="252"/>
      <c r="C649" s="125" t="s">
        <v>17</v>
      </c>
      <c r="D649" s="255" t="s">
        <v>1432</v>
      </c>
      <c r="E649" s="125"/>
      <c r="G649" s="125"/>
      <c r="H649" s="125"/>
      <c r="I649" s="125"/>
      <c r="J649" s="257"/>
      <c r="K649" s="125"/>
    </row>
    <row r="650" spans="1:11" s="109" customFormat="1" ht="18.75">
      <c r="A650" s="259"/>
      <c r="B650" s="114"/>
      <c r="C650" s="133"/>
      <c r="D650" s="262" t="s">
        <v>1433</v>
      </c>
      <c r="E650" s="133"/>
      <c r="F650" s="132"/>
      <c r="G650" s="133"/>
      <c r="H650" s="133"/>
      <c r="I650" s="133"/>
      <c r="J650" s="275"/>
      <c r="K650" s="133"/>
    </row>
    <row r="651" spans="1:11" ht="18.75">
      <c r="A651" s="253">
        <v>84</v>
      </c>
      <c r="B651" s="120" t="s">
        <v>646</v>
      </c>
      <c r="C651" s="120" t="s">
        <v>627</v>
      </c>
      <c r="D651" s="258" t="s">
        <v>647</v>
      </c>
      <c r="E651" s="120"/>
      <c r="F651" s="254"/>
      <c r="G651" s="254">
        <v>2500000</v>
      </c>
      <c r="H651" s="254">
        <v>2500000</v>
      </c>
      <c r="I651" s="254" t="s">
        <v>559</v>
      </c>
      <c r="J651" s="120" t="s">
        <v>582</v>
      </c>
      <c r="K651" s="119" t="s">
        <v>450</v>
      </c>
    </row>
    <row r="652" spans="1:11" ht="18.75">
      <c r="A652" s="250"/>
      <c r="B652" s="125" t="s">
        <v>585</v>
      </c>
      <c r="C652" s="125"/>
      <c r="D652" s="124" t="s">
        <v>660</v>
      </c>
      <c r="E652" s="125"/>
      <c r="F652" s="125"/>
      <c r="G652" s="125"/>
      <c r="H652" s="123"/>
      <c r="I652" s="125" t="s">
        <v>561</v>
      </c>
      <c r="J652" s="125" t="s">
        <v>583</v>
      </c>
      <c r="K652" s="125"/>
    </row>
    <row r="653" spans="1:11" ht="19.5" customHeight="1">
      <c r="A653" s="259"/>
      <c r="B653" s="114"/>
      <c r="C653" s="133"/>
      <c r="D653" s="131" t="s">
        <v>661</v>
      </c>
      <c r="E653" s="139"/>
      <c r="F653" s="139"/>
      <c r="G653" s="139"/>
      <c r="H653" s="133"/>
      <c r="I653" s="133"/>
      <c r="J653" s="133"/>
      <c r="K653" s="131"/>
    </row>
    <row r="654" spans="1:11" s="109" customFormat="1" ht="18.75">
      <c r="A654" s="250">
        <v>85</v>
      </c>
      <c r="B654" s="109" t="s">
        <v>1301</v>
      </c>
      <c r="C654" s="125" t="s">
        <v>557</v>
      </c>
      <c r="D654" s="251" t="s">
        <v>1317</v>
      </c>
      <c r="E654" s="123">
        <v>200000</v>
      </c>
      <c r="F654" s="123">
        <v>200000</v>
      </c>
      <c r="G654" s="123">
        <v>200000</v>
      </c>
      <c r="H654" s="123">
        <v>200000</v>
      </c>
      <c r="I654" s="123" t="s">
        <v>559</v>
      </c>
      <c r="J654" s="257" t="s">
        <v>107</v>
      </c>
      <c r="K654" s="124" t="s">
        <v>450</v>
      </c>
    </row>
    <row r="655" spans="1:11" s="109" customFormat="1" ht="18.75">
      <c r="A655" s="252"/>
      <c r="B655" s="109" t="s">
        <v>1508</v>
      </c>
      <c r="C655" s="125" t="s">
        <v>560</v>
      </c>
      <c r="D655" s="255" t="s">
        <v>1509</v>
      </c>
      <c r="E655" s="125"/>
      <c r="G655" s="125"/>
      <c r="H655" s="125"/>
      <c r="I655" s="125" t="s">
        <v>561</v>
      </c>
      <c r="J655" s="257" t="s">
        <v>562</v>
      </c>
      <c r="K655" s="125"/>
    </row>
    <row r="656" spans="1:11" s="109" customFormat="1" ht="20.25" customHeight="1">
      <c r="A656" s="252"/>
      <c r="B656" s="125" t="s">
        <v>997</v>
      </c>
      <c r="C656" s="125" t="s">
        <v>563</v>
      </c>
      <c r="D656" s="255" t="s">
        <v>1510</v>
      </c>
      <c r="E656" s="125"/>
      <c r="G656" s="125"/>
      <c r="H656" s="125"/>
      <c r="I656" s="125"/>
      <c r="J656" s="257" t="s">
        <v>564</v>
      </c>
      <c r="K656" s="125"/>
    </row>
    <row r="657" spans="1:11" s="109" customFormat="1" ht="20.25" customHeight="1">
      <c r="A657" s="252"/>
      <c r="C657" s="125" t="s">
        <v>565</v>
      </c>
      <c r="D657" s="255" t="s">
        <v>1462</v>
      </c>
      <c r="E657" s="125"/>
      <c r="G657" s="125"/>
      <c r="H657" s="125"/>
      <c r="I657" s="125"/>
      <c r="J657" s="257"/>
      <c r="K657" s="125"/>
    </row>
    <row r="658" spans="1:11" s="109" customFormat="1" ht="20.25" customHeight="1">
      <c r="A658" s="364"/>
      <c r="B658" s="114"/>
      <c r="C658" s="275"/>
      <c r="D658" s="262"/>
      <c r="E658" s="133"/>
      <c r="F658" s="132"/>
      <c r="G658" s="133"/>
      <c r="H658" s="133"/>
      <c r="I658" s="133"/>
      <c r="J658" s="275"/>
      <c r="K658" s="133"/>
    </row>
    <row r="659" spans="1:11" ht="18.75">
      <c r="A659" s="250">
        <v>86</v>
      </c>
      <c r="B659" s="125" t="s">
        <v>649</v>
      </c>
      <c r="C659" s="125" t="s">
        <v>776</v>
      </c>
      <c r="D659" s="251" t="s">
        <v>654</v>
      </c>
      <c r="E659" s="123"/>
      <c r="F659" s="123"/>
      <c r="G659" s="123"/>
      <c r="H659" s="123">
        <v>100000</v>
      </c>
      <c r="I659" s="123" t="s">
        <v>559</v>
      </c>
      <c r="J659" s="125" t="s">
        <v>582</v>
      </c>
      <c r="K659" s="124" t="s">
        <v>450</v>
      </c>
    </row>
    <row r="660" spans="1:11" ht="18.75">
      <c r="A660" s="252"/>
      <c r="B660" s="125" t="s">
        <v>754</v>
      </c>
      <c r="C660" s="125" t="s">
        <v>627</v>
      </c>
      <c r="D660" s="124" t="s">
        <v>657</v>
      </c>
      <c r="E660" s="125"/>
      <c r="F660" s="125"/>
      <c r="G660" s="125"/>
      <c r="H660" s="123"/>
      <c r="I660" s="125" t="s">
        <v>561</v>
      </c>
      <c r="J660" s="125" t="s">
        <v>583</v>
      </c>
      <c r="K660" s="125"/>
    </row>
    <row r="661" spans="1:11" ht="18.75">
      <c r="A661" s="259"/>
      <c r="B661" s="467"/>
      <c r="C661" s="133"/>
      <c r="D661" s="131" t="s">
        <v>658</v>
      </c>
      <c r="E661" s="139"/>
      <c r="F661" s="139"/>
      <c r="G661" s="139"/>
      <c r="H661" s="133"/>
      <c r="I661" s="133"/>
      <c r="J661" s="133"/>
      <c r="K661" s="131"/>
    </row>
    <row r="662" spans="1:4" s="109" customFormat="1" ht="18.75">
      <c r="A662" s="260"/>
      <c r="B662" s="483"/>
      <c r="D662" s="255"/>
    </row>
    <row r="663" spans="1:4" s="109" customFormat="1" ht="18.75">
      <c r="A663" s="260"/>
      <c r="B663" s="483"/>
      <c r="D663" s="255"/>
    </row>
    <row r="664" spans="1:4" s="109" customFormat="1" ht="18.75">
      <c r="A664" s="260"/>
      <c r="B664" s="483"/>
      <c r="D664" s="255"/>
    </row>
    <row r="665" spans="1:4" s="109" customFormat="1" ht="18.75">
      <c r="A665" s="260"/>
      <c r="B665" s="483"/>
      <c r="D665" s="255"/>
    </row>
    <row r="666" spans="1:11" s="109" customFormat="1" ht="18.75">
      <c r="A666" s="622" t="s">
        <v>1171</v>
      </c>
      <c r="B666" s="622"/>
      <c r="C666" s="622"/>
      <c r="D666" s="622"/>
      <c r="E666" s="622"/>
      <c r="F666" s="622"/>
      <c r="G666" s="622"/>
      <c r="H666" s="622"/>
      <c r="I666" s="622"/>
      <c r="J666" s="622"/>
      <c r="K666" s="622"/>
    </row>
    <row r="667" spans="1:4" s="109" customFormat="1" ht="18.75">
      <c r="A667" s="260"/>
      <c r="B667" s="483"/>
      <c r="D667" s="255"/>
    </row>
    <row r="668" spans="1:4" s="109" customFormat="1" ht="18.75">
      <c r="A668" s="260"/>
      <c r="B668" s="483"/>
      <c r="D668" s="255"/>
    </row>
    <row r="670" spans="1:11" ht="18.75">
      <c r="A670" s="471" t="s">
        <v>1137</v>
      </c>
      <c r="J670" s="470" t="s">
        <v>785</v>
      </c>
      <c r="K670" s="126"/>
    </row>
    <row r="671" spans="1:11" s="109" customFormat="1" ht="18.75">
      <c r="A671" s="175" t="s">
        <v>742</v>
      </c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</row>
    <row r="672" spans="1:11" ht="18.75">
      <c r="A672" s="631" t="s">
        <v>662</v>
      </c>
      <c r="B672" s="631"/>
      <c r="C672" s="631"/>
      <c r="D672" s="631"/>
      <c r="E672" s="631"/>
      <c r="F672" s="631"/>
      <c r="G672" s="631"/>
      <c r="H672" s="631"/>
      <c r="I672" s="631"/>
      <c r="J672" s="631"/>
      <c r="K672" s="631"/>
    </row>
    <row r="673" spans="1:11" s="109" customFormat="1" ht="18.75">
      <c r="A673" s="624" t="s">
        <v>0</v>
      </c>
      <c r="B673" s="610" t="s">
        <v>1</v>
      </c>
      <c r="C673" s="610" t="s">
        <v>2</v>
      </c>
      <c r="D673" s="107" t="s">
        <v>3</v>
      </c>
      <c r="E673" s="628" t="s">
        <v>4</v>
      </c>
      <c r="F673" s="629"/>
      <c r="G673" s="629"/>
      <c r="H673" s="630"/>
      <c r="I673" s="107" t="s">
        <v>363</v>
      </c>
      <c r="J673" s="108" t="s">
        <v>5</v>
      </c>
      <c r="K673" s="616" t="s">
        <v>728</v>
      </c>
    </row>
    <row r="674" spans="1:11" s="109" customFormat="1" ht="18.75">
      <c r="A674" s="625"/>
      <c r="B674" s="611"/>
      <c r="C674" s="611"/>
      <c r="D674" s="110" t="s">
        <v>6</v>
      </c>
      <c r="E674" s="111">
        <v>2561</v>
      </c>
      <c r="F674" s="107">
        <v>2562</v>
      </c>
      <c r="G674" s="112">
        <v>2563</v>
      </c>
      <c r="H674" s="112">
        <v>2564</v>
      </c>
      <c r="I674" s="110" t="s">
        <v>556</v>
      </c>
      <c r="J674" s="113" t="s">
        <v>7</v>
      </c>
      <c r="K674" s="617"/>
    </row>
    <row r="675" spans="1:11" s="109" customFormat="1" ht="18.75">
      <c r="A675" s="626"/>
      <c r="B675" s="621"/>
      <c r="C675" s="621"/>
      <c r="D675" s="114"/>
      <c r="E675" s="115" t="s">
        <v>8</v>
      </c>
      <c r="F675" s="117" t="s">
        <v>8</v>
      </c>
      <c r="G675" s="116" t="s">
        <v>8</v>
      </c>
      <c r="H675" s="116" t="s">
        <v>8</v>
      </c>
      <c r="I675" s="117"/>
      <c r="J675" s="118"/>
      <c r="K675" s="618"/>
    </row>
    <row r="676" spans="1:11" s="109" customFormat="1" ht="18.75">
      <c r="A676" s="250">
        <v>87</v>
      </c>
      <c r="B676" s="109" t="s">
        <v>601</v>
      </c>
      <c r="C676" s="125" t="s">
        <v>765</v>
      </c>
      <c r="D676" s="251" t="s">
        <v>768</v>
      </c>
      <c r="E676" s="256">
        <v>3000000</v>
      </c>
      <c r="F676" s="256">
        <v>3000000</v>
      </c>
      <c r="G676" s="256">
        <v>3000000</v>
      </c>
      <c r="H676" s="256">
        <v>3000000</v>
      </c>
      <c r="I676" s="123" t="s">
        <v>559</v>
      </c>
      <c r="J676" s="109" t="s">
        <v>107</v>
      </c>
      <c r="K676" s="124" t="s">
        <v>450</v>
      </c>
    </row>
    <row r="677" spans="1:11" s="109" customFormat="1" ht="18.75">
      <c r="A677" s="252"/>
      <c r="B677" s="109" t="s">
        <v>1142</v>
      </c>
      <c r="C677" s="125" t="s">
        <v>767</v>
      </c>
      <c r="D677" s="255" t="s">
        <v>602</v>
      </c>
      <c r="E677" s="123"/>
      <c r="F677" s="103"/>
      <c r="G677" s="125"/>
      <c r="H677" s="125"/>
      <c r="I677" s="125" t="s">
        <v>561</v>
      </c>
      <c r="J677" s="109" t="s">
        <v>562</v>
      </c>
      <c r="K677" s="125"/>
    </row>
    <row r="678" spans="1:11" s="109" customFormat="1" ht="18.75">
      <c r="A678" s="252"/>
      <c r="B678" s="109" t="s">
        <v>662</v>
      </c>
      <c r="C678" s="125" t="s">
        <v>766</v>
      </c>
      <c r="D678" s="124" t="s">
        <v>593</v>
      </c>
      <c r="E678" s="125"/>
      <c r="G678" s="125"/>
      <c r="H678" s="125"/>
      <c r="I678" s="125"/>
      <c r="J678" s="109" t="s">
        <v>564</v>
      </c>
      <c r="K678" s="125"/>
    </row>
    <row r="679" spans="1:11" s="109" customFormat="1" ht="18.75">
      <c r="A679" s="259"/>
      <c r="B679" s="133"/>
      <c r="C679" s="133" t="s">
        <v>764</v>
      </c>
      <c r="D679" s="131" t="s">
        <v>595</v>
      </c>
      <c r="E679" s="139"/>
      <c r="F679" s="307"/>
      <c r="G679" s="139"/>
      <c r="H679" s="139"/>
      <c r="I679" s="139"/>
      <c r="J679" s="133"/>
      <c r="K679" s="131"/>
    </row>
    <row r="680" spans="1:11" ht="18.75">
      <c r="A680" s="253">
        <v>88</v>
      </c>
      <c r="B680" s="120" t="s">
        <v>992</v>
      </c>
      <c r="C680" s="120" t="s">
        <v>1213</v>
      </c>
      <c r="D680" s="258" t="s">
        <v>663</v>
      </c>
      <c r="E680" s="256">
        <v>3000000</v>
      </c>
      <c r="F680" s="256">
        <v>3000000</v>
      </c>
      <c r="G680" s="256">
        <v>3000000</v>
      </c>
      <c r="H680" s="256">
        <v>3000000</v>
      </c>
      <c r="I680" s="254" t="s">
        <v>559</v>
      </c>
      <c r="J680" s="120" t="s">
        <v>582</v>
      </c>
      <c r="K680" s="119" t="s">
        <v>450</v>
      </c>
    </row>
    <row r="681" spans="1:11" ht="18.75">
      <c r="A681" s="250"/>
      <c r="B681" s="125" t="s">
        <v>75</v>
      </c>
      <c r="C681" s="125" t="s">
        <v>1214</v>
      </c>
      <c r="D681" s="124" t="s">
        <v>1434</v>
      </c>
      <c r="E681" s="125"/>
      <c r="F681" s="125"/>
      <c r="G681" s="125"/>
      <c r="H681" s="123"/>
      <c r="I681" s="125" t="s">
        <v>561</v>
      </c>
      <c r="J681" s="125" t="s">
        <v>583</v>
      </c>
      <c r="K681" s="125"/>
    </row>
    <row r="682" spans="1:11" ht="18.75">
      <c r="A682" s="259"/>
      <c r="B682" s="133"/>
      <c r="C682" s="133"/>
      <c r="D682" s="284" t="s">
        <v>1394</v>
      </c>
      <c r="E682" s="139"/>
      <c r="F682" s="139"/>
      <c r="G682" s="139"/>
      <c r="H682" s="133"/>
      <c r="I682" s="133"/>
      <c r="J682" s="133"/>
      <c r="K682" s="131"/>
    </row>
    <row r="683" spans="1:11" ht="18.75">
      <c r="A683" s="253">
        <v>89</v>
      </c>
      <c r="B683" s="120" t="s">
        <v>989</v>
      </c>
      <c r="C683" s="120" t="s">
        <v>627</v>
      </c>
      <c r="D683" s="258" t="s">
        <v>990</v>
      </c>
      <c r="E683" s="269">
        <v>500000</v>
      </c>
      <c r="F683" s="254">
        <v>500000</v>
      </c>
      <c r="G683" s="254">
        <v>500000</v>
      </c>
      <c r="H683" s="254">
        <v>500000</v>
      </c>
      <c r="I683" s="254" t="s">
        <v>559</v>
      </c>
      <c r="J683" s="120" t="s">
        <v>582</v>
      </c>
      <c r="K683" s="119" t="s">
        <v>450</v>
      </c>
    </row>
    <row r="684" spans="1:11" ht="18.75">
      <c r="A684" s="250"/>
      <c r="B684" s="125" t="s">
        <v>1224</v>
      </c>
      <c r="C684" s="125"/>
      <c r="D684" s="124" t="s">
        <v>991</v>
      </c>
      <c r="E684" s="125"/>
      <c r="F684" s="125"/>
      <c r="G684" s="125"/>
      <c r="H684" s="123"/>
      <c r="I684" s="125" t="s">
        <v>561</v>
      </c>
      <c r="J684" s="125" t="s">
        <v>583</v>
      </c>
      <c r="K684" s="125"/>
    </row>
    <row r="685" spans="1:11" ht="18.75">
      <c r="A685" s="259"/>
      <c r="B685" s="133"/>
      <c r="C685" s="133"/>
      <c r="D685" s="131"/>
      <c r="E685" s="139"/>
      <c r="F685" s="139"/>
      <c r="G685" s="139"/>
      <c r="H685" s="133"/>
      <c r="I685" s="133"/>
      <c r="J685" s="133"/>
      <c r="K685" s="131"/>
    </row>
    <row r="686" spans="1:11" ht="18.75">
      <c r="A686" s="253">
        <v>90</v>
      </c>
      <c r="B686" s="120" t="s">
        <v>1212</v>
      </c>
      <c r="C686" s="120" t="s">
        <v>1215</v>
      </c>
      <c r="D686" s="258" t="s">
        <v>1231</v>
      </c>
      <c r="E686" s="256">
        <v>1634000</v>
      </c>
      <c r="F686" s="256">
        <v>1634000</v>
      </c>
      <c r="G686" s="256">
        <v>1634000</v>
      </c>
      <c r="H686" s="256">
        <v>1634000</v>
      </c>
      <c r="I686" s="254" t="s">
        <v>559</v>
      </c>
      <c r="J686" s="120" t="s">
        <v>582</v>
      </c>
      <c r="K686" s="119" t="s">
        <v>450</v>
      </c>
    </row>
    <row r="687" spans="1:11" ht="18.75">
      <c r="A687" s="250"/>
      <c r="B687" s="125" t="s">
        <v>1217</v>
      </c>
      <c r="C687" s="125" t="s">
        <v>1216</v>
      </c>
      <c r="D687" s="251" t="s">
        <v>1232</v>
      </c>
      <c r="E687" s="125"/>
      <c r="F687" s="125"/>
      <c r="G687" s="125"/>
      <c r="H687" s="123"/>
      <c r="I687" s="125" t="s">
        <v>561</v>
      </c>
      <c r="J687" s="125" t="s">
        <v>583</v>
      </c>
      <c r="K687" s="125"/>
    </row>
    <row r="688" spans="1:11" ht="18.75">
      <c r="A688" s="259"/>
      <c r="B688" s="133"/>
      <c r="C688" s="133"/>
      <c r="D688" s="284"/>
      <c r="E688" s="139"/>
      <c r="F688" s="139"/>
      <c r="G688" s="139"/>
      <c r="H688" s="133"/>
      <c r="I688" s="133"/>
      <c r="J688" s="133"/>
      <c r="K688" s="131"/>
    </row>
    <row r="689" spans="1:11" s="109" customFormat="1" ht="18.75">
      <c r="A689" s="260"/>
      <c r="B689" s="378"/>
      <c r="C689" s="378"/>
      <c r="D689" s="501"/>
      <c r="E689" s="130"/>
      <c r="F689" s="130"/>
      <c r="G689" s="130"/>
      <c r="H689" s="130"/>
      <c r="I689" s="130"/>
      <c r="K689" s="128"/>
    </row>
    <row r="690" spans="1:11" s="109" customFormat="1" ht="18.75">
      <c r="A690" s="260"/>
      <c r="C690" s="378"/>
      <c r="D690" s="128"/>
      <c r="E690" s="130"/>
      <c r="F690" s="130"/>
      <c r="G690" s="130"/>
      <c r="H690" s="130"/>
      <c r="I690" s="130"/>
      <c r="K690" s="128"/>
    </row>
    <row r="691" spans="1:11" s="109" customFormat="1" ht="18.75">
      <c r="A691" s="260"/>
      <c r="C691" s="378"/>
      <c r="D691" s="128"/>
      <c r="E691" s="130"/>
      <c r="F691" s="130"/>
      <c r="G691" s="130"/>
      <c r="H691" s="130"/>
      <c r="I691" s="130"/>
      <c r="K691" s="128"/>
    </row>
    <row r="692" spans="1:11" s="109" customFormat="1" ht="18.75">
      <c r="A692" s="260"/>
      <c r="C692" s="378"/>
      <c r="D692" s="128"/>
      <c r="E692" s="130"/>
      <c r="F692" s="130"/>
      <c r="G692" s="130"/>
      <c r="H692" s="130"/>
      <c r="I692" s="130"/>
      <c r="K692" s="128"/>
    </row>
    <row r="693" spans="1:11" s="109" customFormat="1" ht="18.75">
      <c r="A693" s="260"/>
      <c r="D693" s="128"/>
      <c r="E693" s="130"/>
      <c r="F693" s="130"/>
      <c r="G693" s="130"/>
      <c r="H693" s="130"/>
      <c r="I693" s="130"/>
      <c r="K693" s="128"/>
    </row>
    <row r="694" spans="1:11" s="109" customFormat="1" ht="18.75">
      <c r="A694" s="260"/>
      <c r="D694" s="128"/>
      <c r="E694" s="130"/>
      <c r="F694" s="130"/>
      <c r="G694" s="130"/>
      <c r="H694" s="130"/>
      <c r="I694" s="130"/>
      <c r="K694" s="128"/>
    </row>
    <row r="695" spans="1:11" s="109" customFormat="1" ht="18.75">
      <c r="A695" s="622" t="s">
        <v>545</v>
      </c>
      <c r="B695" s="622"/>
      <c r="C695" s="622"/>
      <c r="D695" s="622"/>
      <c r="E695" s="622"/>
      <c r="F695" s="622"/>
      <c r="G695" s="622"/>
      <c r="H695" s="622"/>
      <c r="I695" s="622"/>
      <c r="J695" s="622"/>
      <c r="K695" s="622"/>
    </row>
    <row r="696" spans="1:11" s="109" customFormat="1" ht="18.75">
      <c r="A696" s="260"/>
      <c r="D696" s="128"/>
      <c r="E696" s="130"/>
      <c r="F696" s="130"/>
      <c r="G696" s="130"/>
      <c r="K696" s="128"/>
    </row>
    <row r="697" spans="1:11" s="109" customFormat="1" ht="18.75">
      <c r="A697" s="260"/>
      <c r="D697" s="128"/>
      <c r="E697" s="130"/>
      <c r="F697" s="130"/>
      <c r="G697" s="130"/>
      <c r="K697" s="128"/>
    </row>
    <row r="698" spans="1:11" s="109" customFormat="1" ht="18.75">
      <c r="A698" s="260"/>
      <c r="D698" s="128"/>
      <c r="E698" s="130"/>
      <c r="F698" s="130"/>
      <c r="G698" s="130"/>
      <c r="K698" s="128"/>
    </row>
    <row r="699" spans="1:11" s="109" customFormat="1" ht="18.75">
      <c r="A699" s="260"/>
      <c r="D699" s="128"/>
      <c r="E699" s="130"/>
      <c r="F699" s="130"/>
      <c r="G699" s="130"/>
      <c r="K699" s="128"/>
    </row>
    <row r="700" spans="1:11" s="109" customFormat="1" ht="18.75">
      <c r="A700" s="260"/>
      <c r="D700" s="128"/>
      <c r="E700" s="130"/>
      <c r="F700" s="130"/>
      <c r="G700" s="130"/>
      <c r="K700" s="128"/>
    </row>
    <row r="701" spans="1:11" s="109" customFormat="1" ht="18.75">
      <c r="A701" s="260"/>
      <c r="D701" s="128"/>
      <c r="E701" s="130"/>
      <c r="F701" s="130"/>
      <c r="G701" s="130"/>
      <c r="K701" s="128"/>
    </row>
    <row r="702" spans="1:11" s="109" customFormat="1" ht="18.75">
      <c r="A702" s="502"/>
      <c r="B702" s="378">
        <f>E702</f>
        <v>20806000</v>
      </c>
      <c r="C702" s="378">
        <f>F702</f>
        <v>23090000</v>
      </c>
      <c r="D702" s="501">
        <f>G702</f>
        <v>28630000</v>
      </c>
      <c r="E702" s="503">
        <f>SUM(E13+E17+E25+E37+E43+E49+E53+E65+E69+E73+E77+E80+E83+E95+E102+E110+E124+E130+E133+E136+E140+E154+E161+E182+E187+E191+E194+E197+E212+E219+E227+E241+E247+E251+E256+E269+E272+E297+E303+E307+E313+E327+E331+E335+E338+E355+E360+E367+E371+E385+E390+E393+E396+E399+E413+E416+E423+E429+E443+E447+E450+E454+E472+E476+E483+E486+E501+E530+E533+E538+E546+E559+E565+E570+E573+E588+E591+E595+E616+E621+E627+E633+E647+E651+E654+E659+E676+E680+E683+E686)</f>
        <v>20806000</v>
      </c>
      <c r="F702" s="503">
        <f>SUM(F13+F17+F25+F37+F43+F49+F53+F65+F69+F73+F77+F80+F83+F95+F102+F110+F124+F130+F133+F136+F140+F154+F161+F182+F187+F191+F194+F197+F212+F219+F227+F241+F247+F251+F256+F269+F272+F297+F303+F307+F313+F327+F331+F335+F338+F355+F360+F367+F371+F385+F390+F393+F396+F399+F413+F416+F423+F429+F443+F447+F450+F454+F472+F476+F483+F486+F501+F530+F533+F538+F546+F559+F565+F570+F573+F588+F591+F595+F616+F621+F627+F633+F647+F651+F654+F659+F676+F680+F683+F686)</f>
        <v>23090000</v>
      </c>
      <c r="G702" s="503">
        <f>SUM(G13+G17+G25+G37+G43+G49+G53+G65+G69+G73+G77+G80+G83+G95+G102+G110+G124+G130+G133+G136+G140+G154+G161+G182+G187+G191+G194+G197+G212+G219+G227+G241+G247+G251+G256+G269+G272+G297+G303+G307+G313+G327+G331+G335+G338+G355+G360+G367+G371+G385+G390+G393+G396+G399+G413+G416+G423+G429+G443+G447+G450+G454+G472+G476+G483+G486+G501+G530+G533+G538+G546+G559+G565+G570+G573+G588+G591+G595+G617+G621+G627+G633+G647+G651+G654+G659+G676+G680+G683+G686)</f>
        <v>28630000</v>
      </c>
      <c r="H702" s="503">
        <f>SUM(H13+H17+H25+H37+H43+H49+H53+H65+H69+H73+H77+H80+H83+H95+H102+H110+H124+H130+H133+H136+H140+H154+H161+H182+H187+H191+H194+H197+H212+H219+H227+H241+H247+H251+H256+H269+H272+H297+H303+H307+H313+H327+H331+H335+H338+H355+H360+H367+H371+H385+H390+H393+H396+H399+H413+H416+H423+H429+H443+H447+H450+H454+H472+H476+H483+H486+H501+H530+H533+H538+H546+H559+H565+H570+H573+H588+H591+H595+H616+H621+H627+H633+H647+H651+H654+H659+H676+H680+H683+H686)</f>
        <v>36381000</v>
      </c>
      <c r="J702" s="378">
        <f>H702</f>
        <v>36381000</v>
      </c>
      <c r="K702" s="128"/>
    </row>
  </sheetData>
  <sheetProtection/>
  <mergeCells count="173">
    <mergeCell ref="A519:K519"/>
    <mergeCell ref="A551:K551"/>
    <mergeCell ref="A2:K2"/>
    <mergeCell ref="A3:K3"/>
    <mergeCell ref="A4:K4"/>
    <mergeCell ref="A5:K5"/>
    <mergeCell ref="A6:K6"/>
    <mergeCell ref="A9:K9"/>
    <mergeCell ref="A10:A12"/>
    <mergeCell ref="B10:B12"/>
    <mergeCell ref="C10:C12"/>
    <mergeCell ref="E10:H10"/>
    <mergeCell ref="K10:K12"/>
    <mergeCell ref="A33:K33"/>
    <mergeCell ref="A34:A36"/>
    <mergeCell ref="B34:B36"/>
    <mergeCell ref="C34:C36"/>
    <mergeCell ref="E34:H34"/>
    <mergeCell ref="K34:K36"/>
    <mergeCell ref="A61:K61"/>
    <mergeCell ref="A62:A64"/>
    <mergeCell ref="B62:B64"/>
    <mergeCell ref="C62:C64"/>
    <mergeCell ref="E62:H62"/>
    <mergeCell ref="K62:K64"/>
    <mergeCell ref="A91:K91"/>
    <mergeCell ref="A92:A94"/>
    <mergeCell ref="B92:B94"/>
    <mergeCell ref="C92:C94"/>
    <mergeCell ref="E92:H92"/>
    <mergeCell ref="K92:K94"/>
    <mergeCell ref="A120:K120"/>
    <mergeCell ref="A121:A123"/>
    <mergeCell ref="B121:B123"/>
    <mergeCell ref="C121:C123"/>
    <mergeCell ref="E121:H121"/>
    <mergeCell ref="K121:K123"/>
    <mergeCell ref="A150:K150"/>
    <mergeCell ref="A151:A153"/>
    <mergeCell ref="B151:B153"/>
    <mergeCell ref="C151:C153"/>
    <mergeCell ref="E151:H151"/>
    <mergeCell ref="K151:K153"/>
    <mergeCell ref="A178:K178"/>
    <mergeCell ref="A179:A181"/>
    <mergeCell ref="B179:B181"/>
    <mergeCell ref="C179:C181"/>
    <mergeCell ref="E179:H179"/>
    <mergeCell ref="K179:K181"/>
    <mergeCell ref="A208:K208"/>
    <mergeCell ref="A231:K231"/>
    <mergeCell ref="A209:A211"/>
    <mergeCell ref="B209:B211"/>
    <mergeCell ref="C209:C211"/>
    <mergeCell ref="E209:H209"/>
    <mergeCell ref="K209:K211"/>
    <mergeCell ref="A237:K237"/>
    <mergeCell ref="A261:K261"/>
    <mergeCell ref="A238:A240"/>
    <mergeCell ref="B238:B240"/>
    <mergeCell ref="C238:C240"/>
    <mergeCell ref="E238:H238"/>
    <mergeCell ref="K238:K240"/>
    <mergeCell ref="A265:K265"/>
    <mergeCell ref="A286:K286"/>
    <mergeCell ref="C266:C268"/>
    <mergeCell ref="E266:H266"/>
    <mergeCell ref="K266:K268"/>
    <mergeCell ref="A323:K323"/>
    <mergeCell ref="A293:K293"/>
    <mergeCell ref="A294:A296"/>
    <mergeCell ref="B294:B296"/>
    <mergeCell ref="C294:C296"/>
    <mergeCell ref="A345:K345"/>
    <mergeCell ref="A324:A326"/>
    <mergeCell ref="B324:B326"/>
    <mergeCell ref="C324:C326"/>
    <mergeCell ref="E324:H324"/>
    <mergeCell ref="K324:K326"/>
    <mergeCell ref="A351:K351"/>
    <mergeCell ref="A376:K376"/>
    <mergeCell ref="A352:A354"/>
    <mergeCell ref="B352:B354"/>
    <mergeCell ref="C352:C354"/>
    <mergeCell ref="E352:H352"/>
    <mergeCell ref="K352:K354"/>
    <mergeCell ref="A381:K381"/>
    <mergeCell ref="A404:K404"/>
    <mergeCell ref="A382:A384"/>
    <mergeCell ref="B382:B384"/>
    <mergeCell ref="C382:C384"/>
    <mergeCell ref="E382:H382"/>
    <mergeCell ref="K382:K384"/>
    <mergeCell ref="A409:K409"/>
    <mergeCell ref="A434:K434"/>
    <mergeCell ref="A410:A412"/>
    <mergeCell ref="B410:B412"/>
    <mergeCell ref="C410:C412"/>
    <mergeCell ref="E410:H410"/>
    <mergeCell ref="K410:K412"/>
    <mergeCell ref="A439:K439"/>
    <mergeCell ref="A460:K460"/>
    <mergeCell ref="A440:A442"/>
    <mergeCell ref="B440:B442"/>
    <mergeCell ref="C440:C442"/>
    <mergeCell ref="E440:H440"/>
    <mergeCell ref="K440:K442"/>
    <mergeCell ref="A468:K468"/>
    <mergeCell ref="A493:K493"/>
    <mergeCell ref="C498:C500"/>
    <mergeCell ref="E498:H498"/>
    <mergeCell ref="K498:K500"/>
    <mergeCell ref="A526:K526"/>
    <mergeCell ref="A469:A471"/>
    <mergeCell ref="B469:B471"/>
    <mergeCell ref="C469:C471"/>
    <mergeCell ref="E469:H469"/>
    <mergeCell ref="K469:K471"/>
    <mergeCell ref="A497:K497"/>
    <mergeCell ref="A612:K612"/>
    <mergeCell ref="A527:A529"/>
    <mergeCell ref="B527:B529"/>
    <mergeCell ref="C527:C529"/>
    <mergeCell ref="E527:H527"/>
    <mergeCell ref="K527:K529"/>
    <mergeCell ref="A555:K555"/>
    <mergeCell ref="A579:K579"/>
    <mergeCell ref="A613:A615"/>
    <mergeCell ref="B613:B615"/>
    <mergeCell ref="C613:C615"/>
    <mergeCell ref="E613:H613"/>
    <mergeCell ref="K613:K615"/>
    <mergeCell ref="A556:A558"/>
    <mergeCell ref="B556:B558"/>
    <mergeCell ref="C556:C558"/>
    <mergeCell ref="E556:H556"/>
    <mergeCell ref="K556:K558"/>
    <mergeCell ref="A673:A675"/>
    <mergeCell ref="B673:B675"/>
    <mergeCell ref="C673:C675"/>
    <mergeCell ref="E673:H673"/>
    <mergeCell ref="K673:K675"/>
    <mergeCell ref="A672:K672"/>
    <mergeCell ref="E294:H294"/>
    <mergeCell ref="K294:K296"/>
    <mergeCell ref="A584:K584"/>
    <mergeCell ref="A585:A587"/>
    <mergeCell ref="B585:B587"/>
    <mergeCell ref="C585:C587"/>
    <mergeCell ref="E585:H585"/>
    <mergeCell ref="K585:K587"/>
    <mergeCell ref="A498:A500"/>
    <mergeCell ref="B498:B500"/>
    <mergeCell ref="A202:K202"/>
    <mergeCell ref="A172:K172"/>
    <mergeCell ref="A266:A268"/>
    <mergeCell ref="B266:B268"/>
    <mergeCell ref="A643:K643"/>
    <mergeCell ref="A644:A646"/>
    <mergeCell ref="B644:B646"/>
    <mergeCell ref="C644:C646"/>
    <mergeCell ref="E644:H644"/>
    <mergeCell ref="K644:K646"/>
    <mergeCell ref="A607:K607"/>
    <mergeCell ref="A638:K638"/>
    <mergeCell ref="A666:K666"/>
    <mergeCell ref="A695:K695"/>
    <mergeCell ref="A319:K319"/>
    <mergeCell ref="A29:K29"/>
    <mergeCell ref="A58:K58"/>
    <mergeCell ref="A87:K87"/>
    <mergeCell ref="A115:K115"/>
    <mergeCell ref="A144:K144"/>
  </mergeCells>
  <printOptions/>
  <pageMargins left="0" right="0" top="0.3937007874015748" bottom="0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K162"/>
  <sheetViews>
    <sheetView view="pageBreakPreview" zoomScaleSheetLayoutView="100" zoomScalePageLayoutView="0" workbookViewId="0" topLeftCell="A74">
      <selection activeCell="G102" sqref="G102"/>
    </sheetView>
  </sheetViews>
  <sheetFormatPr defaultColWidth="9.140625" defaultRowHeight="15"/>
  <cols>
    <col min="1" max="1" width="4.00390625" style="3" customWidth="1"/>
    <col min="2" max="2" width="23.140625" style="3" customWidth="1"/>
    <col min="3" max="3" width="15.8515625" style="3" customWidth="1"/>
    <col min="4" max="4" width="16.421875" style="3" customWidth="1"/>
    <col min="5" max="5" width="10.57421875" style="3" customWidth="1"/>
    <col min="6" max="8" width="10.7109375" style="3" bestFit="1" customWidth="1"/>
    <col min="9" max="9" width="7.00390625" style="3" customWidth="1"/>
    <col min="10" max="10" width="15.421875" style="3" customWidth="1"/>
    <col min="11" max="11" width="8.7109375" style="3" customWidth="1"/>
    <col min="12" max="16384" width="9.00390625" style="3" customWidth="1"/>
  </cols>
  <sheetData>
    <row r="2" spans="10:11" ht="18.75">
      <c r="J2" s="419" t="s">
        <v>785</v>
      </c>
      <c r="K2" s="61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780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ht="18.75">
      <c r="A6" s="648" t="s">
        <v>1222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ht="18.75">
      <c r="A7" s="648" t="s">
        <v>1077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ht="18.75">
      <c r="A8" s="2" t="s">
        <v>1137</v>
      </c>
      <c r="K8" s="30"/>
    </row>
    <row r="9" ht="18.75">
      <c r="A9" s="73" t="s">
        <v>770</v>
      </c>
    </row>
    <row r="10" spans="1:11" ht="18.75">
      <c r="A10" s="638" t="s">
        <v>0</v>
      </c>
      <c r="B10" s="638" t="s">
        <v>1</v>
      </c>
      <c r="C10" s="638" t="s">
        <v>2</v>
      </c>
      <c r="D10" s="74" t="s">
        <v>3</v>
      </c>
      <c r="E10" s="641" t="s">
        <v>4</v>
      </c>
      <c r="F10" s="642"/>
      <c r="G10" s="642"/>
      <c r="H10" s="643"/>
      <c r="I10" s="74" t="s">
        <v>363</v>
      </c>
      <c r="J10" s="75" t="s">
        <v>5</v>
      </c>
      <c r="K10" s="644" t="s">
        <v>728</v>
      </c>
    </row>
    <row r="11" spans="1:11" ht="18.75">
      <c r="A11" s="639"/>
      <c r="B11" s="639"/>
      <c r="C11" s="639"/>
      <c r="D11" s="76" t="s">
        <v>6</v>
      </c>
      <c r="E11" s="77">
        <v>2561</v>
      </c>
      <c r="F11" s="74">
        <v>2562</v>
      </c>
      <c r="G11" s="78">
        <v>2563</v>
      </c>
      <c r="H11" s="78">
        <v>2564</v>
      </c>
      <c r="I11" s="76" t="s">
        <v>556</v>
      </c>
      <c r="J11" s="79" t="s">
        <v>7</v>
      </c>
      <c r="K11" s="645"/>
    </row>
    <row r="12" spans="1:11" ht="18.75">
      <c r="A12" s="640"/>
      <c r="B12" s="640"/>
      <c r="C12" s="640"/>
      <c r="D12" s="80"/>
      <c r="E12" s="81" t="s">
        <v>8</v>
      </c>
      <c r="F12" s="82" t="s">
        <v>8</v>
      </c>
      <c r="G12" s="83" t="s">
        <v>8</v>
      </c>
      <c r="H12" s="83" t="s">
        <v>8</v>
      </c>
      <c r="I12" s="82"/>
      <c r="J12" s="84"/>
      <c r="K12" s="646"/>
    </row>
    <row r="13" spans="1:11" ht="18.75">
      <c r="A13" s="253">
        <v>1</v>
      </c>
      <c r="B13" s="103" t="s">
        <v>998</v>
      </c>
      <c r="C13" s="120" t="s">
        <v>603</v>
      </c>
      <c r="D13" s="258" t="s">
        <v>604</v>
      </c>
      <c r="E13" s="123">
        <v>200000</v>
      </c>
      <c r="F13" s="302">
        <v>200000</v>
      </c>
      <c r="G13" s="254">
        <v>200000</v>
      </c>
      <c r="H13" s="123">
        <v>200000</v>
      </c>
      <c r="I13" s="123" t="s">
        <v>559</v>
      </c>
      <c r="J13" s="103" t="s">
        <v>605</v>
      </c>
      <c r="K13" s="124" t="s">
        <v>450</v>
      </c>
    </row>
    <row r="14" spans="1:11" ht="18.75">
      <c r="A14" s="252"/>
      <c r="B14" s="103" t="s">
        <v>999</v>
      </c>
      <c r="C14" s="125" t="s">
        <v>536</v>
      </c>
      <c r="D14" s="126" t="s">
        <v>1107</v>
      </c>
      <c r="E14" s="125"/>
      <c r="F14" s="103"/>
      <c r="G14" s="125"/>
      <c r="H14" s="125"/>
      <c r="I14" s="125" t="s">
        <v>561</v>
      </c>
      <c r="J14" s="103" t="s">
        <v>607</v>
      </c>
      <c r="K14" s="125"/>
    </row>
    <row r="15" spans="1:11" ht="18.75">
      <c r="A15" s="252"/>
      <c r="B15" s="103"/>
      <c r="C15" s="125"/>
      <c r="D15" s="126"/>
      <c r="E15" s="125"/>
      <c r="F15" s="103"/>
      <c r="G15" s="125"/>
      <c r="H15" s="125"/>
      <c r="I15" s="125"/>
      <c r="J15" s="103" t="s">
        <v>608</v>
      </c>
      <c r="K15" s="125"/>
    </row>
    <row r="16" spans="1:11" ht="18.75">
      <c r="A16" s="252"/>
      <c r="B16" s="103"/>
      <c r="C16" s="125"/>
      <c r="D16" s="126"/>
      <c r="E16" s="125"/>
      <c r="F16" s="130"/>
      <c r="G16" s="123"/>
      <c r="H16" s="123"/>
      <c r="I16" s="123"/>
      <c r="J16" s="103" t="s">
        <v>609</v>
      </c>
      <c r="K16" s="125"/>
    </row>
    <row r="17" spans="1:11" ht="18.75">
      <c r="A17" s="252"/>
      <c r="B17" s="424"/>
      <c r="C17" s="125"/>
      <c r="D17" s="251"/>
      <c r="E17" s="123"/>
      <c r="F17" s="109"/>
      <c r="G17" s="133"/>
      <c r="H17" s="125"/>
      <c r="I17" s="125"/>
      <c r="J17" s="109" t="s">
        <v>610</v>
      </c>
      <c r="K17" s="124"/>
    </row>
    <row r="18" spans="1:11" ht="18.75">
      <c r="A18" s="253">
        <v>2</v>
      </c>
      <c r="B18" s="161" t="s">
        <v>998</v>
      </c>
      <c r="C18" s="120" t="s">
        <v>603</v>
      </c>
      <c r="D18" s="258" t="s">
        <v>604</v>
      </c>
      <c r="E18" s="254"/>
      <c r="F18" s="254">
        <v>200000</v>
      </c>
      <c r="G18" s="254">
        <v>200000</v>
      </c>
      <c r="H18" s="254">
        <v>200000</v>
      </c>
      <c r="I18" s="254" t="s">
        <v>559</v>
      </c>
      <c r="J18" s="161" t="s">
        <v>605</v>
      </c>
      <c r="K18" s="119" t="s">
        <v>450</v>
      </c>
    </row>
    <row r="19" spans="1:11" ht="18.75">
      <c r="A19" s="252"/>
      <c r="B19" s="109" t="s">
        <v>572</v>
      </c>
      <c r="C19" s="125" t="s">
        <v>615</v>
      </c>
      <c r="D19" s="126" t="s">
        <v>1112</v>
      </c>
      <c r="E19" s="125"/>
      <c r="F19" s="109"/>
      <c r="G19" s="125"/>
      <c r="H19" s="125"/>
      <c r="I19" s="125" t="s">
        <v>561</v>
      </c>
      <c r="J19" s="257" t="s">
        <v>607</v>
      </c>
      <c r="K19" s="125"/>
    </row>
    <row r="20" spans="1:11" ht="18.75">
      <c r="A20" s="252"/>
      <c r="B20" s="103"/>
      <c r="C20" s="125"/>
      <c r="D20" s="128"/>
      <c r="E20" s="125"/>
      <c r="F20" s="103"/>
      <c r="G20" s="125"/>
      <c r="H20" s="125"/>
      <c r="I20" s="125"/>
      <c r="J20" s="257" t="s">
        <v>608</v>
      </c>
      <c r="K20" s="125"/>
    </row>
    <row r="21" spans="1:11" ht="18.75">
      <c r="A21" s="252"/>
      <c r="B21" s="103"/>
      <c r="C21" s="125"/>
      <c r="D21" s="126"/>
      <c r="E21" s="125"/>
      <c r="F21" s="103"/>
      <c r="G21" s="125"/>
      <c r="H21" s="125"/>
      <c r="I21" s="125"/>
      <c r="J21" s="103" t="s">
        <v>609</v>
      </c>
      <c r="K21" s="125"/>
    </row>
    <row r="22" spans="1:11" ht="18.75">
      <c r="A22" s="252"/>
      <c r="B22" s="424"/>
      <c r="C22" s="125"/>
      <c r="D22" s="251"/>
      <c r="E22" s="123"/>
      <c r="F22" s="130"/>
      <c r="G22" s="139"/>
      <c r="H22" s="123"/>
      <c r="I22" s="123"/>
      <c r="J22" s="109" t="s">
        <v>610</v>
      </c>
      <c r="K22" s="125"/>
    </row>
    <row r="23" spans="1:11" ht="18.75">
      <c r="A23" s="263"/>
      <c r="B23" s="63"/>
      <c r="C23" s="63"/>
      <c r="D23" s="63"/>
      <c r="E23" s="63"/>
      <c r="F23" s="63"/>
      <c r="G23" s="63"/>
      <c r="H23" s="63"/>
      <c r="I23" s="63"/>
      <c r="J23" s="63"/>
      <c r="K23" s="65"/>
    </row>
    <row r="24" spans="1:11" ht="18.75">
      <c r="A24" s="261"/>
      <c r="B24" s="22"/>
      <c r="C24" s="22"/>
      <c r="D24" s="22"/>
      <c r="E24" s="22"/>
      <c r="F24" s="22"/>
      <c r="G24" s="22"/>
      <c r="H24" s="22"/>
      <c r="I24" s="22"/>
      <c r="J24" s="22"/>
      <c r="K24" s="62"/>
    </row>
    <row r="25" spans="1:11" ht="18.75">
      <c r="A25" s="634" t="s">
        <v>546</v>
      </c>
      <c r="B25" s="634"/>
      <c r="C25" s="634"/>
      <c r="D25" s="634"/>
      <c r="E25" s="634"/>
      <c r="F25" s="634"/>
      <c r="G25" s="634"/>
      <c r="H25" s="634"/>
      <c r="I25" s="634"/>
      <c r="J25" s="634"/>
      <c r="K25" s="634"/>
    </row>
    <row r="26" spans="1:11" ht="18.75">
      <c r="A26" s="261"/>
      <c r="B26" s="22"/>
      <c r="C26" s="22"/>
      <c r="D26" s="22"/>
      <c r="E26" s="22"/>
      <c r="F26" s="22"/>
      <c r="G26" s="22"/>
      <c r="H26" s="22"/>
      <c r="I26" s="22"/>
      <c r="J26" s="22"/>
      <c r="K26" s="62"/>
    </row>
    <row r="28" spans="1:11" ht="18.75">
      <c r="A28" s="2" t="s">
        <v>1137</v>
      </c>
      <c r="J28" s="419" t="s">
        <v>785</v>
      </c>
      <c r="K28" s="30"/>
    </row>
    <row r="29" ht="18.75">
      <c r="A29" s="73" t="s">
        <v>770</v>
      </c>
    </row>
    <row r="30" spans="1:11" ht="18.75">
      <c r="A30" s="635" t="s">
        <v>0</v>
      </c>
      <c r="B30" s="638" t="s">
        <v>1</v>
      </c>
      <c r="C30" s="638" t="s">
        <v>2</v>
      </c>
      <c r="D30" s="74" t="s">
        <v>3</v>
      </c>
      <c r="E30" s="641" t="s">
        <v>4</v>
      </c>
      <c r="F30" s="642"/>
      <c r="G30" s="642"/>
      <c r="H30" s="643"/>
      <c r="I30" s="74" t="s">
        <v>363</v>
      </c>
      <c r="J30" s="75" t="s">
        <v>5</v>
      </c>
      <c r="K30" s="644" t="s">
        <v>728</v>
      </c>
    </row>
    <row r="31" spans="1:11" ht="18.75">
      <c r="A31" s="636"/>
      <c r="B31" s="639"/>
      <c r="C31" s="639"/>
      <c r="D31" s="76" t="s">
        <v>6</v>
      </c>
      <c r="E31" s="77">
        <v>2561</v>
      </c>
      <c r="F31" s="74">
        <v>2562</v>
      </c>
      <c r="G31" s="78">
        <v>2563</v>
      </c>
      <c r="H31" s="78">
        <v>2564</v>
      </c>
      <c r="I31" s="76" t="s">
        <v>556</v>
      </c>
      <c r="J31" s="79" t="s">
        <v>7</v>
      </c>
      <c r="K31" s="645"/>
    </row>
    <row r="32" spans="1:11" ht="18.75">
      <c r="A32" s="637"/>
      <c r="B32" s="640"/>
      <c r="C32" s="640"/>
      <c r="D32" s="80"/>
      <c r="E32" s="81" t="s">
        <v>8</v>
      </c>
      <c r="F32" s="82" t="s">
        <v>8</v>
      </c>
      <c r="G32" s="83" t="s">
        <v>8</v>
      </c>
      <c r="H32" s="83" t="s">
        <v>8</v>
      </c>
      <c r="I32" s="82"/>
      <c r="J32" s="84"/>
      <c r="K32" s="646"/>
    </row>
    <row r="33" spans="1:11" ht="18.75">
      <c r="A33" s="250">
        <v>3</v>
      </c>
      <c r="B33" s="103" t="s">
        <v>1000</v>
      </c>
      <c r="C33" s="125" t="s">
        <v>611</v>
      </c>
      <c r="D33" s="274" t="s">
        <v>612</v>
      </c>
      <c r="E33" s="123"/>
      <c r="F33" s="372">
        <v>380000</v>
      </c>
      <c r="G33" s="269">
        <v>380000</v>
      </c>
      <c r="H33" s="123">
        <v>380000</v>
      </c>
      <c r="I33" s="123" t="s">
        <v>559</v>
      </c>
      <c r="J33" s="103" t="s">
        <v>107</v>
      </c>
      <c r="K33" s="124" t="s">
        <v>450</v>
      </c>
    </row>
    <row r="34" spans="1:11" ht="18.75">
      <c r="A34" s="250"/>
      <c r="B34" s="103" t="s">
        <v>1002</v>
      </c>
      <c r="C34" s="125" t="s">
        <v>613</v>
      </c>
      <c r="D34" s="273" t="s">
        <v>1111</v>
      </c>
      <c r="E34" s="125"/>
      <c r="F34" s="130"/>
      <c r="G34" s="123"/>
      <c r="H34" s="123"/>
      <c r="I34" s="125" t="s">
        <v>561</v>
      </c>
      <c r="J34" s="103" t="s">
        <v>609</v>
      </c>
      <c r="K34" s="125"/>
    </row>
    <row r="35" spans="1:11" ht="18.75">
      <c r="A35" s="250"/>
      <c r="B35" s="103" t="s">
        <v>572</v>
      </c>
      <c r="C35" s="125"/>
      <c r="D35" s="273" t="s">
        <v>614</v>
      </c>
      <c r="E35" s="125"/>
      <c r="F35" s="130"/>
      <c r="G35" s="123"/>
      <c r="H35" s="123"/>
      <c r="I35" s="125"/>
      <c r="J35" s="103"/>
      <c r="K35" s="125"/>
    </row>
    <row r="36" spans="1:11" ht="18.75">
      <c r="A36" s="250"/>
      <c r="B36" s="424"/>
      <c r="C36" s="125"/>
      <c r="D36" s="124"/>
      <c r="E36" s="123"/>
      <c r="F36" s="109"/>
      <c r="G36" s="125"/>
      <c r="H36" s="125"/>
      <c r="I36" s="125"/>
      <c r="J36" s="109"/>
      <c r="K36" s="124"/>
    </row>
    <row r="37" spans="1:11" ht="18.75">
      <c r="A37" s="253">
        <v>4</v>
      </c>
      <c r="B37" s="161" t="s">
        <v>998</v>
      </c>
      <c r="C37" s="120" t="s">
        <v>603</v>
      </c>
      <c r="D37" s="258" t="s">
        <v>604</v>
      </c>
      <c r="E37" s="254"/>
      <c r="F37" s="303">
        <v>200000</v>
      </c>
      <c r="G37" s="254">
        <v>200000</v>
      </c>
      <c r="H37" s="254">
        <v>200000</v>
      </c>
      <c r="I37" s="254" t="s">
        <v>559</v>
      </c>
      <c r="J37" s="161" t="s">
        <v>605</v>
      </c>
      <c r="K37" s="119" t="s">
        <v>450</v>
      </c>
    </row>
    <row r="38" spans="1:11" ht="18.75">
      <c r="A38" s="250"/>
      <c r="B38" s="109" t="s">
        <v>574</v>
      </c>
      <c r="C38" s="125" t="s">
        <v>613</v>
      </c>
      <c r="D38" s="128" t="s">
        <v>1163</v>
      </c>
      <c r="E38" s="123"/>
      <c r="F38" s="130"/>
      <c r="G38" s="123"/>
      <c r="H38" s="123"/>
      <c r="I38" s="123"/>
      <c r="J38" s="109"/>
      <c r="K38" s="124"/>
    </row>
    <row r="39" spans="1:11" ht="18.75">
      <c r="A39" s="252"/>
      <c r="B39" s="424"/>
      <c r="C39" s="125"/>
      <c r="D39" s="128"/>
      <c r="E39" s="125"/>
      <c r="F39" s="109"/>
      <c r="G39" s="125"/>
      <c r="H39" s="125"/>
      <c r="I39" s="125" t="s">
        <v>561</v>
      </c>
      <c r="J39" s="257" t="s">
        <v>607</v>
      </c>
      <c r="K39" s="125"/>
    </row>
    <row r="40" spans="1:11" ht="18.75">
      <c r="A40" s="253">
        <v>5</v>
      </c>
      <c r="B40" s="161" t="s">
        <v>1000</v>
      </c>
      <c r="C40" s="120" t="s">
        <v>611</v>
      </c>
      <c r="D40" s="272" t="s">
        <v>612</v>
      </c>
      <c r="E40" s="254"/>
      <c r="F40" s="391">
        <v>380000</v>
      </c>
      <c r="G40" s="269">
        <v>380000</v>
      </c>
      <c r="H40" s="254">
        <v>380000</v>
      </c>
      <c r="I40" s="254" t="s">
        <v>559</v>
      </c>
      <c r="J40" s="161" t="s">
        <v>107</v>
      </c>
      <c r="K40" s="119" t="s">
        <v>450</v>
      </c>
    </row>
    <row r="41" spans="1:11" ht="18.75">
      <c r="A41" s="250"/>
      <c r="B41" s="109" t="s">
        <v>1001</v>
      </c>
      <c r="C41" s="125" t="s">
        <v>613</v>
      </c>
      <c r="D41" s="273" t="s">
        <v>1111</v>
      </c>
      <c r="E41" s="125"/>
      <c r="F41" s="130"/>
      <c r="G41" s="123"/>
      <c r="H41" s="123"/>
      <c r="I41" s="125" t="s">
        <v>561</v>
      </c>
      <c r="J41" s="257" t="s">
        <v>609</v>
      </c>
      <c r="K41" s="125"/>
    </row>
    <row r="42" spans="1:11" ht="18.75">
      <c r="A42" s="250"/>
      <c r="B42" s="109" t="s">
        <v>1003</v>
      </c>
      <c r="C42" s="125"/>
      <c r="D42" s="273" t="s">
        <v>614</v>
      </c>
      <c r="E42" s="125"/>
      <c r="F42" s="130"/>
      <c r="G42" s="123"/>
      <c r="H42" s="123"/>
      <c r="I42" s="125"/>
      <c r="J42" s="257"/>
      <c r="K42" s="125"/>
    </row>
    <row r="43" spans="1:11" ht="18.75">
      <c r="A43" s="250"/>
      <c r="B43" s="424"/>
      <c r="C43" s="125"/>
      <c r="D43" s="124"/>
      <c r="E43" s="123"/>
      <c r="F43" s="109"/>
      <c r="G43" s="125"/>
      <c r="H43" s="125"/>
      <c r="I43" s="125"/>
      <c r="J43" s="257"/>
      <c r="K43" s="124"/>
    </row>
    <row r="44" spans="1:11" ht="18.75">
      <c r="A44" s="253">
        <v>6</v>
      </c>
      <c r="B44" s="161" t="s">
        <v>1004</v>
      </c>
      <c r="C44" s="120" t="s">
        <v>603</v>
      </c>
      <c r="D44" s="258" t="s">
        <v>604</v>
      </c>
      <c r="E44" s="254"/>
      <c r="F44" s="303"/>
      <c r="G44" s="254"/>
      <c r="H44" s="254">
        <v>200000</v>
      </c>
      <c r="I44" s="254" t="s">
        <v>559</v>
      </c>
      <c r="J44" s="161" t="s">
        <v>605</v>
      </c>
      <c r="K44" s="119" t="s">
        <v>450</v>
      </c>
    </row>
    <row r="45" spans="1:11" ht="18.75">
      <c r="A45" s="252"/>
      <c r="B45" s="109" t="s">
        <v>1005</v>
      </c>
      <c r="C45" s="125" t="s">
        <v>616</v>
      </c>
      <c r="D45" s="128" t="s">
        <v>1113</v>
      </c>
      <c r="E45" s="125"/>
      <c r="F45" s="109"/>
      <c r="G45" s="125"/>
      <c r="H45" s="125"/>
      <c r="I45" s="125" t="s">
        <v>561</v>
      </c>
      <c r="J45" s="257" t="s">
        <v>607</v>
      </c>
      <c r="K45" s="125"/>
    </row>
    <row r="46" spans="1:11" ht="18.75">
      <c r="A46" s="252"/>
      <c r="B46" s="109"/>
      <c r="C46" s="125"/>
      <c r="D46" s="128"/>
      <c r="E46" s="125"/>
      <c r="F46" s="109"/>
      <c r="G46" s="125"/>
      <c r="H46" s="125"/>
      <c r="I46" s="125"/>
      <c r="J46" s="257" t="s">
        <v>608</v>
      </c>
      <c r="K46" s="125"/>
    </row>
    <row r="47" spans="1:11" ht="18.75">
      <c r="A47" s="259"/>
      <c r="B47" s="424"/>
      <c r="C47" s="133"/>
      <c r="D47" s="134"/>
      <c r="E47" s="133"/>
      <c r="F47" s="132"/>
      <c r="G47" s="133"/>
      <c r="H47" s="133"/>
      <c r="I47" s="133"/>
      <c r="J47" s="275" t="s">
        <v>609</v>
      </c>
      <c r="K47" s="125"/>
    </row>
    <row r="48" spans="1:11" ht="18.75">
      <c r="A48" s="250">
        <v>7</v>
      </c>
      <c r="B48" s="103" t="s">
        <v>998</v>
      </c>
      <c r="C48" s="125" t="s">
        <v>603</v>
      </c>
      <c r="D48" s="251" t="s">
        <v>604</v>
      </c>
      <c r="E48" s="123">
        <v>200000</v>
      </c>
      <c r="F48" s="302">
        <v>200000</v>
      </c>
      <c r="G48" s="254">
        <v>200000</v>
      </c>
      <c r="H48" s="123">
        <v>200000</v>
      </c>
      <c r="I48" s="123" t="s">
        <v>559</v>
      </c>
      <c r="J48" s="109" t="s">
        <v>605</v>
      </c>
      <c r="K48" s="119" t="s">
        <v>450</v>
      </c>
    </row>
    <row r="49" spans="1:11" ht="18.75">
      <c r="A49" s="252"/>
      <c r="B49" s="103" t="s">
        <v>576</v>
      </c>
      <c r="C49" s="125" t="s">
        <v>618</v>
      </c>
      <c r="D49" s="128" t="s">
        <v>1108</v>
      </c>
      <c r="E49" s="125"/>
      <c r="F49" s="109"/>
      <c r="G49" s="125"/>
      <c r="H49" s="125"/>
      <c r="I49" s="125" t="s">
        <v>561</v>
      </c>
      <c r="J49" s="257" t="s">
        <v>607</v>
      </c>
      <c r="K49" s="125"/>
    </row>
    <row r="50" spans="1:11" ht="18.75">
      <c r="A50" s="252"/>
      <c r="B50" s="103"/>
      <c r="C50" s="125"/>
      <c r="D50" s="128"/>
      <c r="E50" s="125"/>
      <c r="F50" s="103"/>
      <c r="G50" s="125"/>
      <c r="H50" s="125"/>
      <c r="I50" s="125"/>
      <c r="J50" s="257" t="s">
        <v>608</v>
      </c>
      <c r="K50" s="125"/>
    </row>
    <row r="51" spans="1:11" ht="18.75">
      <c r="A51" s="259"/>
      <c r="B51" s="424"/>
      <c r="C51" s="133"/>
      <c r="D51" s="134"/>
      <c r="E51" s="133"/>
      <c r="F51" s="132"/>
      <c r="G51" s="133"/>
      <c r="H51" s="133"/>
      <c r="I51" s="133"/>
      <c r="J51" s="132" t="s">
        <v>609</v>
      </c>
      <c r="K51" s="133"/>
    </row>
    <row r="52" spans="1:11" ht="18.75">
      <c r="A52" s="634" t="s">
        <v>1172</v>
      </c>
      <c r="B52" s="634"/>
      <c r="C52" s="634"/>
      <c r="D52" s="634"/>
      <c r="E52" s="634"/>
      <c r="F52" s="634"/>
      <c r="G52" s="634"/>
      <c r="H52" s="634"/>
      <c r="I52" s="634"/>
      <c r="J52" s="634"/>
      <c r="K52" s="634"/>
    </row>
    <row r="54" spans="1:11" ht="18.75">
      <c r="A54" s="2" t="s">
        <v>1137</v>
      </c>
      <c r="J54" s="419" t="s">
        <v>785</v>
      </c>
      <c r="K54" s="30"/>
    </row>
    <row r="55" ht="18.75">
      <c r="A55" s="73" t="s">
        <v>770</v>
      </c>
    </row>
    <row r="56" spans="1:11" ht="18.75">
      <c r="A56" s="635" t="s">
        <v>0</v>
      </c>
      <c r="B56" s="638" t="s">
        <v>1</v>
      </c>
      <c r="C56" s="638" t="s">
        <v>2</v>
      </c>
      <c r="D56" s="74" t="s">
        <v>3</v>
      </c>
      <c r="E56" s="641" t="s">
        <v>4</v>
      </c>
      <c r="F56" s="642"/>
      <c r="G56" s="642"/>
      <c r="H56" s="643"/>
      <c r="I56" s="74" t="s">
        <v>363</v>
      </c>
      <c r="J56" s="75" t="s">
        <v>5</v>
      </c>
      <c r="K56" s="644" t="s">
        <v>728</v>
      </c>
    </row>
    <row r="57" spans="1:11" ht="18.75">
      <c r="A57" s="636"/>
      <c r="B57" s="639"/>
      <c r="C57" s="639"/>
      <c r="D57" s="76" t="s">
        <v>6</v>
      </c>
      <c r="E57" s="77">
        <v>2561</v>
      </c>
      <c r="F57" s="74">
        <v>2562</v>
      </c>
      <c r="G57" s="78">
        <v>2563</v>
      </c>
      <c r="H57" s="78">
        <v>2564</v>
      </c>
      <c r="I57" s="76" t="s">
        <v>556</v>
      </c>
      <c r="J57" s="79" t="s">
        <v>7</v>
      </c>
      <c r="K57" s="645"/>
    </row>
    <row r="58" spans="1:11" ht="18.75">
      <c r="A58" s="637"/>
      <c r="B58" s="640"/>
      <c r="C58" s="640"/>
      <c r="D58" s="80"/>
      <c r="E58" s="81" t="s">
        <v>8</v>
      </c>
      <c r="F58" s="82" t="s">
        <v>8</v>
      </c>
      <c r="G58" s="83" t="s">
        <v>8</v>
      </c>
      <c r="H58" s="83" t="s">
        <v>8</v>
      </c>
      <c r="I58" s="82"/>
      <c r="J58" s="84"/>
      <c r="K58" s="646"/>
    </row>
    <row r="59" spans="1:11" ht="18.75">
      <c r="A59" s="253">
        <v>8</v>
      </c>
      <c r="B59" s="161" t="s">
        <v>1000</v>
      </c>
      <c r="C59" s="120" t="s">
        <v>611</v>
      </c>
      <c r="D59" s="272" t="s">
        <v>612</v>
      </c>
      <c r="E59" s="254">
        <v>380000</v>
      </c>
      <c r="F59" s="391">
        <v>380000</v>
      </c>
      <c r="G59" s="269">
        <v>380000</v>
      </c>
      <c r="H59" s="254">
        <v>380000</v>
      </c>
      <c r="I59" s="254" t="s">
        <v>559</v>
      </c>
      <c r="J59" s="161" t="s">
        <v>107</v>
      </c>
      <c r="K59" s="119" t="s">
        <v>450</v>
      </c>
    </row>
    <row r="60" spans="1:11" ht="18.75">
      <c r="A60" s="250"/>
      <c r="B60" s="109" t="s">
        <v>1002</v>
      </c>
      <c r="C60" s="125" t="s">
        <v>613</v>
      </c>
      <c r="D60" s="273" t="s">
        <v>1110</v>
      </c>
      <c r="E60" s="125"/>
      <c r="F60" s="130"/>
      <c r="G60" s="123"/>
      <c r="H60" s="123"/>
      <c r="I60" s="125" t="s">
        <v>561</v>
      </c>
      <c r="J60" s="109" t="s">
        <v>609</v>
      </c>
      <c r="K60" s="125"/>
    </row>
    <row r="61" spans="1:11" ht="18.75">
      <c r="A61" s="250"/>
      <c r="B61" s="103" t="s">
        <v>1006</v>
      </c>
      <c r="C61" s="125"/>
      <c r="D61" s="273" t="s">
        <v>614</v>
      </c>
      <c r="E61" s="125"/>
      <c r="F61" s="130"/>
      <c r="G61" s="123"/>
      <c r="H61" s="123"/>
      <c r="I61" s="125"/>
      <c r="J61" s="109"/>
      <c r="K61" s="125"/>
    </row>
    <row r="62" spans="1:11" ht="18.75">
      <c r="A62" s="250"/>
      <c r="B62" s="424"/>
      <c r="C62" s="125"/>
      <c r="D62" s="124"/>
      <c r="E62" s="123"/>
      <c r="F62" s="109"/>
      <c r="G62" s="125"/>
      <c r="H62" s="125"/>
      <c r="I62" s="125"/>
      <c r="J62" s="109"/>
      <c r="K62" s="124"/>
    </row>
    <row r="63" spans="1:11" ht="18.75">
      <c r="A63" s="253">
        <v>9</v>
      </c>
      <c r="B63" s="161" t="s">
        <v>998</v>
      </c>
      <c r="C63" s="120" t="s">
        <v>603</v>
      </c>
      <c r="D63" s="258" t="s">
        <v>604</v>
      </c>
      <c r="E63" s="254"/>
      <c r="F63" s="254">
        <v>200000</v>
      </c>
      <c r="G63" s="254">
        <v>200000</v>
      </c>
      <c r="H63" s="254">
        <v>200000</v>
      </c>
      <c r="I63" s="254" t="s">
        <v>559</v>
      </c>
      <c r="J63" s="161" t="s">
        <v>605</v>
      </c>
      <c r="K63" s="119" t="s">
        <v>450</v>
      </c>
    </row>
    <row r="64" spans="1:11" ht="18.75">
      <c r="A64" s="252"/>
      <c r="B64" s="109" t="s">
        <v>676</v>
      </c>
      <c r="C64" s="125"/>
      <c r="D64" s="128" t="s">
        <v>1114</v>
      </c>
      <c r="E64" s="125"/>
      <c r="F64" s="109"/>
      <c r="G64" s="125"/>
      <c r="H64" s="125"/>
      <c r="I64" s="125" t="s">
        <v>561</v>
      </c>
      <c r="J64" s="257" t="s">
        <v>607</v>
      </c>
      <c r="K64" s="125"/>
    </row>
    <row r="65" spans="1:11" ht="18.75">
      <c r="A65" s="252"/>
      <c r="B65" s="103"/>
      <c r="C65" s="125"/>
      <c r="D65" s="128"/>
      <c r="E65" s="125"/>
      <c r="F65" s="103"/>
      <c r="G65" s="125"/>
      <c r="H65" s="125"/>
      <c r="I65" s="125"/>
      <c r="J65" s="257" t="s">
        <v>608</v>
      </c>
      <c r="K65" s="125"/>
    </row>
    <row r="66" spans="1:11" ht="18.75">
      <c r="A66" s="252"/>
      <c r="B66" s="423"/>
      <c r="C66" s="125"/>
      <c r="D66" s="126"/>
      <c r="E66" s="125"/>
      <c r="F66" s="103"/>
      <c r="G66" s="125"/>
      <c r="H66" s="125"/>
      <c r="I66" s="125"/>
      <c r="J66" s="103" t="s">
        <v>609</v>
      </c>
      <c r="K66" s="125"/>
    </row>
    <row r="67" spans="1:11" ht="18" customHeight="1">
      <c r="A67" s="253">
        <v>10</v>
      </c>
      <c r="B67" s="161" t="s">
        <v>1000</v>
      </c>
      <c r="C67" s="120" t="s">
        <v>611</v>
      </c>
      <c r="D67" s="272" t="s">
        <v>612</v>
      </c>
      <c r="E67" s="254"/>
      <c r="F67" s="391">
        <v>380000</v>
      </c>
      <c r="G67" s="269">
        <v>380000</v>
      </c>
      <c r="H67" s="254">
        <v>380000</v>
      </c>
      <c r="I67" s="254" t="s">
        <v>559</v>
      </c>
      <c r="J67" s="161" t="s">
        <v>107</v>
      </c>
      <c r="K67" s="119" t="s">
        <v>450</v>
      </c>
    </row>
    <row r="68" spans="1:11" ht="18.75">
      <c r="A68" s="250"/>
      <c r="B68" s="109" t="s">
        <v>1002</v>
      </c>
      <c r="C68" s="125" t="s">
        <v>613</v>
      </c>
      <c r="D68" s="273" t="s">
        <v>1111</v>
      </c>
      <c r="E68" s="125"/>
      <c r="F68" s="109"/>
      <c r="G68" s="125"/>
      <c r="H68" s="125"/>
      <c r="I68" s="125" t="s">
        <v>561</v>
      </c>
      <c r="J68" s="257" t="s">
        <v>609</v>
      </c>
      <c r="K68" s="125"/>
    </row>
    <row r="69" spans="1:11" ht="18.75">
      <c r="A69" s="250"/>
      <c r="B69" s="125" t="s">
        <v>994</v>
      </c>
      <c r="C69" s="257"/>
      <c r="D69" s="273" t="s">
        <v>614</v>
      </c>
      <c r="E69" s="125"/>
      <c r="F69" s="109"/>
      <c r="G69" s="125"/>
      <c r="H69" s="125"/>
      <c r="I69" s="125"/>
      <c r="J69" s="109"/>
      <c r="K69" s="125"/>
    </row>
    <row r="70" spans="1:11" ht="18.75">
      <c r="A70" s="259"/>
      <c r="B70" s="424"/>
      <c r="C70" s="133"/>
      <c r="D70" s="131"/>
      <c r="E70" s="139"/>
      <c r="F70" s="138"/>
      <c r="G70" s="139"/>
      <c r="H70" s="139"/>
      <c r="I70" s="139"/>
      <c r="J70" s="132"/>
      <c r="K70" s="133"/>
    </row>
    <row r="71" spans="1:11" ht="18.75">
      <c r="A71" s="165">
        <v>11</v>
      </c>
      <c r="B71" s="63" t="s">
        <v>1164</v>
      </c>
      <c r="C71" s="15" t="s">
        <v>1167</v>
      </c>
      <c r="D71" s="7" t="s">
        <v>753</v>
      </c>
      <c r="E71" s="85"/>
      <c r="F71" s="271"/>
      <c r="G71" s="85">
        <v>20000</v>
      </c>
      <c r="H71" s="85"/>
      <c r="I71" s="254" t="s">
        <v>559</v>
      </c>
      <c r="J71" s="63" t="s">
        <v>782</v>
      </c>
      <c r="K71" s="165" t="s">
        <v>450</v>
      </c>
    </row>
    <row r="72" spans="1:11" ht="18.75">
      <c r="A72" s="166"/>
      <c r="B72" s="22" t="s">
        <v>1165</v>
      </c>
      <c r="C72" s="19" t="s">
        <v>1168</v>
      </c>
      <c r="D72" s="377"/>
      <c r="E72" s="34"/>
      <c r="F72" s="95"/>
      <c r="G72" s="34"/>
      <c r="H72" s="34"/>
      <c r="I72" s="125" t="s">
        <v>561</v>
      </c>
      <c r="J72" s="22" t="s">
        <v>282</v>
      </c>
      <c r="K72" s="166"/>
    </row>
    <row r="73" spans="1:11" ht="18.75">
      <c r="A73" s="19"/>
      <c r="B73" s="22" t="s">
        <v>748</v>
      </c>
      <c r="C73" s="19" t="s">
        <v>632</v>
      </c>
      <c r="D73" s="365"/>
      <c r="E73" s="19"/>
      <c r="F73" s="22"/>
      <c r="G73" s="19"/>
      <c r="H73" s="19"/>
      <c r="I73" s="19"/>
      <c r="J73" s="22"/>
      <c r="K73" s="19"/>
    </row>
    <row r="74" spans="1:11" ht="18.75">
      <c r="A74" s="12"/>
      <c r="B74" s="424"/>
      <c r="C74" s="12"/>
      <c r="D74" s="26"/>
      <c r="E74" s="12"/>
      <c r="F74" s="14"/>
      <c r="G74" s="12"/>
      <c r="H74" s="12"/>
      <c r="I74" s="12"/>
      <c r="J74" s="14"/>
      <c r="K74" s="12"/>
    </row>
    <row r="75" spans="1:11" ht="18.75">
      <c r="A75" s="260"/>
      <c r="B75" s="103"/>
      <c r="C75" s="109"/>
      <c r="D75" s="128"/>
      <c r="E75" s="130"/>
      <c r="F75" s="130"/>
      <c r="G75" s="130"/>
      <c r="H75" s="130"/>
      <c r="I75" s="130"/>
      <c r="J75" s="109"/>
      <c r="K75" s="109"/>
    </row>
    <row r="76" spans="1:11" ht="18.75">
      <c r="A76" s="260"/>
      <c r="B76" s="103"/>
      <c r="C76" s="109"/>
      <c r="D76" s="128"/>
      <c r="E76" s="130"/>
      <c r="F76" s="130"/>
      <c r="G76" s="130"/>
      <c r="H76" s="130"/>
      <c r="I76" s="130"/>
      <c r="J76" s="109"/>
      <c r="K76" s="109"/>
    </row>
    <row r="77" spans="1:11" ht="18.75">
      <c r="A77" s="634" t="s">
        <v>547</v>
      </c>
      <c r="B77" s="634"/>
      <c r="C77" s="634"/>
      <c r="D77" s="634"/>
      <c r="E77" s="634"/>
      <c r="F77" s="634"/>
      <c r="G77" s="634"/>
      <c r="H77" s="634"/>
      <c r="I77" s="634"/>
      <c r="J77" s="634"/>
      <c r="K77" s="634"/>
    </row>
    <row r="78" spans="1:11" ht="18.75">
      <c r="A78" s="260"/>
      <c r="B78" s="103"/>
      <c r="C78" s="109"/>
      <c r="D78" s="128"/>
      <c r="E78" s="130"/>
      <c r="F78" s="130"/>
      <c r="G78" s="130"/>
      <c r="H78" s="130"/>
      <c r="I78" s="130"/>
      <c r="J78" s="109"/>
      <c r="K78" s="109"/>
    </row>
    <row r="79" spans="1:11" ht="18.75">
      <c r="A79" s="2" t="s">
        <v>1137</v>
      </c>
      <c r="J79" s="419" t="s">
        <v>785</v>
      </c>
      <c r="K79" s="30"/>
    </row>
    <row r="80" ht="18.75">
      <c r="A80" s="73" t="s">
        <v>770</v>
      </c>
    </row>
    <row r="81" spans="1:11" ht="18.75">
      <c r="A81" s="635" t="s">
        <v>0</v>
      </c>
      <c r="B81" s="638" t="s">
        <v>1</v>
      </c>
      <c r="C81" s="638" t="s">
        <v>2</v>
      </c>
      <c r="D81" s="74" t="s">
        <v>3</v>
      </c>
      <c r="E81" s="641" t="s">
        <v>4</v>
      </c>
      <c r="F81" s="642"/>
      <c r="G81" s="642"/>
      <c r="H81" s="643"/>
      <c r="I81" s="74" t="s">
        <v>363</v>
      </c>
      <c r="J81" s="75" t="s">
        <v>5</v>
      </c>
      <c r="K81" s="644" t="s">
        <v>728</v>
      </c>
    </row>
    <row r="82" spans="1:11" ht="18.75">
      <c r="A82" s="636"/>
      <c r="B82" s="639"/>
      <c r="C82" s="639"/>
      <c r="D82" s="76" t="s">
        <v>6</v>
      </c>
      <c r="E82" s="77">
        <v>2561</v>
      </c>
      <c r="F82" s="74">
        <v>2562</v>
      </c>
      <c r="G82" s="78">
        <v>2563</v>
      </c>
      <c r="H82" s="78">
        <v>2564</v>
      </c>
      <c r="I82" s="76" t="s">
        <v>556</v>
      </c>
      <c r="J82" s="79" t="s">
        <v>7</v>
      </c>
      <c r="K82" s="645"/>
    </row>
    <row r="83" spans="1:11" ht="18.75">
      <c r="A83" s="637"/>
      <c r="B83" s="640"/>
      <c r="C83" s="640"/>
      <c r="D83" s="80"/>
      <c r="E83" s="81" t="s">
        <v>8</v>
      </c>
      <c r="F83" s="82" t="s">
        <v>8</v>
      </c>
      <c r="G83" s="83" t="s">
        <v>8</v>
      </c>
      <c r="H83" s="83" t="s">
        <v>8</v>
      </c>
      <c r="I83" s="82"/>
      <c r="J83" s="84"/>
      <c r="K83" s="646"/>
    </row>
    <row r="84" spans="1:11" ht="18.75">
      <c r="A84" s="253">
        <v>12</v>
      </c>
      <c r="B84" s="161" t="s">
        <v>998</v>
      </c>
      <c r="C84" s="120" t="s">
        <v>603</v>
      </c>
      <c r="D84" s="258" t="s">
        <v>604</v>
      </c>
      <c r="E84" s="254"/>
      <c r="F84" s="254"/>
      <c r="G84" s="254"/>
      <c r="H84" s="254">
        <v>200000</v>
      </c>
      <c r="I84" s="254" t="s">
        <v>559</v>
      </c>
      <c r="J84" s="161" t="s">
        <v>605</v>
      </c>
      <c r="K84" s="119" t="s">
        <v>450</v>
      </c>
    </row>
    <row r="85" spans="1:11" ht="18.75">
      <c r="A85" s="252"/>
      <c r="B85" s="109" t="s">
        <v>1007</v>
      </c>
      <c r="C85" s="125"/>
      <c r="D85" s="128" t="s">
        <v>1113</v>
      </c>
      <c r="E85" s="125"/>
      <c r="F85" s="109"/>
      <c r="G85" s="125"/>
      <c r="H85" s="125"/>
      <c r="I85" s="125" t="s">
        <v>561</v>
      </c>
      <c r="J85" s="257" t="s">
        <v>607</v>
      </c>
      <c r="K85" s="125"/>
    </row>
    <row r="86" spans="1:11" ht="18.75">
      <c r="A86" s="252"/>
      <c r="B86" s="109"/>
      <c r="C86" s="125"/>
      <c r="D86" s="128"/>
      <c r="E86" s="125"/>
      <c r="F86" s="109"/>
      <c r="G86" s="125"/>
      <c r="H86" s="125"/>
      <c r="I86" s="125"/>
      <c r="J86" s="257" t="s">
        <v>608</v>
      </c>
      <c r="K86" s="125"/>
    </row>
    <row r="87" spans="1:11" ht="18.75">
      <c r="A87" s="252"/>
      <c r="B87" s="103"/>
      <c r="C87" s="125"/>
      <c r="D87" s="126"/>
      <c r="E87" s="125"/>
      <c r="F87" s="103"/>
      <c r="G87" s="125"/>
      <c r="H87" s="125"/>
      <c r="I87" s="125"/>
      <c r="J87" s="103" t="s">
        <v>609</v>
      </c>
      <c r="K87" s="125"/>
    </row>
    <row r="88" spans="1:11" ht="18.75">
      <c r="A88" s="276"/>
      <c r="B88" s="424"/>
      <c r="C88" s="133"/>
      <c r="D88" s="136"/>
      <c r="E88" s="139"/>
      <c r="F88" s="138"/>
      <c r="G88" s="139"/>
      <c r="H88" s="139"/>
      <c r="I88" s="139"/>
      <c r="J88" s="132" t="s">
        <v>610</v>
      </c>
      <c r="K88" s="133"/>
    </row>
    <row r="89" spans="1:11" ht="18.75">
      <c r="A89" s="250">
        <v>13</v>
      </c>
      <c r="B89" s="103" t="s">
        <v>998</v>
      </c>
      <c r="C89" s="125" t="s">
        <v>603</v>
      </c>
      <c r="D89" s="251" t="s">
        <v>604</v>
      </c>
      <c r="E89" s="123">
        <v>200000</v>
      </c>
      <c r="F89" s="302">
        <v>200000</v>
      </c>
      <c r="G89" s="254">
        <v>200000</v>
      </c>
      <c r="H89" s="123">
        <v>200000</v>
      </c>
      <c r="I89" s="123" t="s">
        <v>559</v>
      </c>
      <c r="J89" s="109" t="s">
        <v>605</v>
      </c>
      <c r="K89" s="124" t="s">
        <v>450</v>
      </c>
    </row>
    <row r="90" spans="1:11" ht="18.75">
      <c r="A90" s="252"/>
      <c r="B90" s="103" t="s">
        <v>1008</v>
      </c>
      <c r="C90" s="125"/>
      <c r="D90" s="128" t="s">
        <v>1109</v>
      </c>
      <c r="E90" s="125"/>
      <c r="F90" s="109"/>
      <c r="G90" s="125"/>
      <c r="H90" s="125"/>
      <c r="I90" s="125" t="s">
        <v>561</v>
      </c>
      <c r="J90" s="257" t="s">
        <v>607</v>
      </c>
      <c r="K90" s="125"/>
    </row>
    <row r="91" spans="1:11" ht="18.75">
      <c r="A91" s="252"/>
      <c r="B91" s="103" t="s">
        <v>1009</v>
      </c>
      <c r="C91" s="125"/>
      <c r="D91" s="128"/>
      <c r="E91" s="125"/>
      <c r="F91" s="103"/>
      <c r="G91" s="125"/>
      <c r="H91" s="125"/>
      <c r="I91" s="125"/>
      <c r="J91" s="257" t="s">
        <v>608</v>
      </c>
      <c r="K91" s="125"/>
    </row>
    <row r="92" spans="1:11" ht="18.75">
      <c r="A92" s="252"/>
      <c r="B92" s="424"/>
      <c r="C92" s="125"/>
      <c r="D92" s="126"/>
      <c r="E92" s="125"/>
      <c r="F92" s="103"/>
      <c r="G92" s="125"/>
      <c r="H92" s="125"/>
      <c r="I92" s="125"/>
      <c r="J92" s="103" t="s">
        <v>609</v>
      </c>
      <c r="K92" s="125"/>
    </row>
    <row r="93" spans="1:11" ht="18.75">
      <c r="A93" s="253">
        <v>14</v>
      </c>
      <c r="B93" s="161" t="s">
        <v>1000</v>
      </c>
      <c r="C93" s="120" t="s">
        <v>611</v>
      </c>
      <c r="D93" s="272" t="s">
        <v>612</v>
      </c>
      <c r="E93" s="254"/>
      <c r="F93" s="391">
        <v>380000</v>
      </c>
      <c r="G93" s="269">
        <v>380000</v>
      </c>
      <c r="H93" s="254">
        <v>380000</v>
      </c>
      <c r="I93" s="254" t="s">
        <v>559</v>
      </c>
      <c r="J93" s="161" t="s">
        <v>107</v>
      </c>
      <c r="K93" s="119" t="s">
        <v>450</v>
      </c>
    </row>
    <row r="94" spans="1:11" ht="18.75">
      <c r="A94" s="250"/>
      <c r="B94" s="103" t="s">
        <v>1002</v>
      </c>
      <c r="C94" s="125" t="s">
        <v>613</v>
      </c>
      <c r="D94" s="273" t="s">
        <v>1111</v>
      </c>
      <c r="E94" s="125"/>
      <c r="F94" s="109"/>
      <c r="G94" s="125"/>
      <c r="H94" s="125"/>
      <c r="I94" s="125" t="s">
        <v>561</v>
      </c>
      <c r="J94" s="257" t="s">
        <v>609</v>
      </c>
      <c r="K94" s="125"/>
    </row>
    <row r="95" spans="1:11" ht="18.75">
      <c r="A95" s="250"/>
      <c r="B95" s="103" t="s">
        <v>995</v>
      </c>
      <c r="C95" s="125"/>
      <c r="D95" s="273"/>
      <c r="E95" s="125"/>
      <c r="F95" s="109"/>
      <c r="G95" s="125"/>
      <c r="H95" s="125"/>
      <c r="I95" s="125"/>
      <c r="J95" s="109" t="s">
        <v>610</v>
      </c>
      <c r="K95" s="125"/>
    </row>
    <row r="96" spans="1:11" ht="18.75">
      <c r="A96" s="259"/>
      <c r="B96" s="424"/>
      <c r="C96" s="133"/>
      <c r="D96" s="131" t="s">
        <v>614</v>
      </c>
      <c r="E96" s="139"/>
      <c r="F96" s="138"/>
      <c r="G96" s="139"/>
      <c r="H96" s="139"/>
      <c r="I96" s="139"/>
      <c r="J96" s="132"/>
      <c r="K96" s="133"/>
    </row>
    <row r="97" spans="1:11" ht="18.75">
      <c r="A97" s="253">
        <v>15</v>
      </c>
      <c r="B97" s="161" t="s">
        <v>1000</v>
      </c>
      <c r="C97" s="120" t="s">
        <v>611</v>
      </c>
      <c r="D97" s="272" t="s">
        <v>612</v>
      </c>
      <c r="E97" s="254"/>
      <c r="F97" s="391"/>
      <c r="G97" s="269">
        <v>380000</v>
      </c>
      <c r="H97" s="254">
        <v>380000</v>
      </c>
      <c r="I97" s="254" t="s">
        <v>559</v>
      </c>
      <c r="J97" s="161" t="s">
        <v>107</v>
      </c>
      <c r="K97" s="119" t="s">
        <v>450</v>
      </c>
    </row>
    <row r="98" spans="1:11" ht="18.75">
      <c r="A98" s="250"/>
      <c r="B98" s="103" t="s">
        <v>1002</v>
      </c>
      <c r="C98" s="125" t="s">
        <v>613</v>
      </c>
      <c r="D98" s="273" t="s">
        <v>1174</v>
      </c>
      <c r="E98" s="125"/>
      <c r="F98" s="109"/>
      <c r="G98" s="125"/>
      <c r="H98" s="125"/>
      <c r="I98" s="125" t="s">
        <v>561</v>
      </c>
      <c r="J98" s="257" t="s">
        <v>609</v>
      </c>
      <c r="K98" s="125"/>
    </row>
    <row r="99" spans="1:11" ht="18.75">
      <c r="A99" s="250"/>
      <c r="B99" s="103" t="s">
        <v>671</v>
      </c>
      <c r="C99" s="125"/>
      <c r="D99" s="273" t="s">
        <v>614</v>
      </c>
      <c r="E99" s="125"/>
      <c r="F99" s="109"/>
      <c r="G99" s="125"/>
      <c r="H99" s="125"/>
      <c r="I99" s="125"/>
      <c r="J99" s="109" t="s">
        <v>610</v>
      </c>
      <c r="K99" s="125"/>
    </row>
    <row r="100" spans="1:11" ht="18.75">
      <c r="A100" s="259"/>
      <c r="B100" s="424"/>
      <c r="C100" s="133"/>
      <c r="D100" s="131"/>
      <c r="E100" s="139"/>
      <c r="F100" s="138"/>
      <c r="G100" s="139"/>
      <c r="H100" s="139"/>
      <c r="I100" s="139"/>
      <c r="J100" s="132"/>
      <c r="K100" s="133"/>
    </row>
    <row r="101" spans="1:11" ht="18.75">
      <c r="A101" s="253">
        <v>16</v>
      </c>
      <c r="B101" s="161" t="s">
        <v>998</v>
      </c>
      <c r="C101" s="120" t="s">
        <v>603</v>
      </c>
      <c r="D101" s="258" t="s">
        <v>604</v>
      </c>
      <c r="E101" s="254"/>
      <c r="F101" s="302">
        <v>200000</v>
      </c>
      <c r="G101" s="254"/>
      <c r="H101" s="123">
        <v>200000</v>
      </c>
      <c r="I101" s="254" t="s">
        <v>559</v>
      </c>
      <c r="J101" s="103" t="s">
        <v>107</v>
      </c>
      <c r="K101" s="119" t="s">
        <v>450</v>
      </c>
    </row>
    <row r="102" spans="1:11" ht="18.75">
      <c r="A102" s="252"/>
      <c r="B102" s="109" t="s">
        <v>672</v>
      </c>
      <c r="C102" s="125"/>
      <c r="D102" s="128" t="s">
        <v>1115</v>
      </c>
      <c r="E102" s="125"/>
      <c r="F102" s="109"/>
      <c r="G102" s="125"/>
      <c r="H102" s="125"/>
      <c r="I102" s="125" t="s">
        <v>561</v>
      </c>
      <c r="J102" s="257" t="s">
        <v>609</v>
      </c>
      <c r="K102" s="125"/>
    </row>
    <row r="103" spans="1:11" ht="18.75">
      <c r="A103" s="259"/>
      <c r="B103" s="424"/>
      <c r="C103" s="133"/>
      <c r="D103" s="134"/>
      <c r="E103" s="133"/>
      <c r="F103" s="132"/>
      <c r="G103" s="133"/>
      <c r="H103" s="133"/>
      <c r="I103" s="133"/>
      <c r="J103" s="132" t="s">
        <v>610</v>
      </c>
      <c r="K103" s="133"/>
    </row>
    <row r="104" spans="1:11" ht="18.75">
      <c r="A104" s="634" t="s">
        <v>548</v>
      </c>
      <c r="B104" s="634"/>
      <c r="C104" s="634"/>
      <c r="D104" s="634"/>
      <c r="E104" s="634"/>
      <c r="F104" s="634"/>
      <c r="G104" s="634"/>
      <c r="H104" s="634"/>
      <c r="I104" s="634"/>
      <c r="J104" s="634"/>
      <c r="K104" s="634"/>
    </row>
    <row r="105" spans="1:11" ht="18.75">
      <c r="A105" s="2" t="s">
        <v>1137</v>
      </c>
      <c r="J105" s="419" t="s">
        <v>785</v>
      </c>
      <c r="K105" s="30"/>
    </row>
    <row r="106" ht="18.75">
      <c r="A106" s="73" t="s">
        <v>770</v>
      </c>
    </row>
    <row r="107" spans="1:11" ht="18.75">
      <c r="A107" s="635" t="s">
        <v>0</v>
      </c>
      <c r="B107" s="638" t="s">
        <v>1</v>
      </c>
      <c r="C107" s="638" t="s">
        <v>2</v>
      </c>
      <c r="D107" s="74" t="s">
        <v>3</v>
      </c>
      <c r="E107" s="641" t="s">
        <v>4</v>
      </c>
      <c r="F107" s="642"/>
      <c r="G107" s="642"/>
      <c r="H107" s="643"/>
      <c r="I107" s="74" t="s">
        <v>363</v>
      </c>
      <c r="J107" s="75" t="s">
        <v>5</v>
      </c>
      <c r="K107" s="644" t="s">
        <v>728</v>
      </c>
    </row>
    <row r="108" spans="1:11" ht="18.75">
      <c r="A108" s="636"/>
      <c r="B108" s="639"/>
      <c r="C108" s="639"/>
      <c r="D108" s="76" t="s">
        <v>6</v>
      </c>
      <c r="E108" s="77">
        <v>2561</v>
      </c>
      <c r="F108" s="74">
        <v>2562</v>
      </c>
      <c r="G108" s="78">
        <v>2563</v>
      </c>
      <c r="H108" s="78">
        <v>2564</v>
      </c>
      <c r="I108" s="76" t="s">
        <v>556</v>
      </c>
      <c r="J108" s="79" t="s">
        <v>7</v>
      </c>
      <c r="K108" s="645"/>
    </row>
    <row r="109" spans="1:11" ht="18.75">
      <c r="A109" s="637"/>
      <c r="B109" s="640"/>
      <c r="C109" s="640"/>
      <c r="D109" s="80"/>
      <c r="E109" s="81" t="s">
        <v>8</v>
      </c>
      <c r="F109" s="82" t="s">
        <v>8</v>
      </c>
      <c r="G109" s="83" t="s">
        <v>8</v>
      </c>
      <c r="H109" s="83" t="s">
        <v>8</v>
      </c>
      <c r="I109" s="82"/>
      <c r="J109" s="84"/>
      <c r="K109" s="646"/>
    </row>
    <row r="110" spans="1:11" ht="21" customHeight="1">
      <c r="A110" s="253">
        <v>17</v>
      </c>
      <c r="B110" s="161" t="s">
        <v>1061</v>
      </c>
      <c r="C110" s="120" t="s">
        <v>1063</v>
      </c>
      <c r="D110" s="258" t="s">
        <v>1065</v>
      </c>
      <c r="E110" s="254">
        <v>50000</v>
      </c>
      <c r="F110" s="254"/>
      <c r="G110" s="254"/>
      <c r="H110" s="254"/>
      <c r="I110" s="254" t="s">
        <v>559</v>
      </c>
      <c r="J110" s="161" t="s">
        <v>605</v>
      </c>
      <c r="K110" s="119" t="s">
        <v>450</v>
      </c>
    </row>
    <row r="111" spans="1:11" ht="21" customHeight="1">
      <c r="A111" s="252"/>
      <c r="B111" s="103" t="s">
        <v>1062</v>
      </c>
      <c r="C111" s="125" t="s">
        <v>1064</v>
      </c>
      <c r="D111" s="128" t="s">
        <v>1066</v>
      </c>
      <c r="E111" s="125"/>
      <c r="F111" s="109"/>
      <c r="G111" s="125"/>
      <c r="H111" s="125"/>
      <c r="I111" s="125" t="s">
        <v>561</v>
      </c>
      <c r="J111" s="257" t="s">
        <v>1166</v>
      </c>
      <c r="K111" s="125"/>
    </row>
    <row r="112" spans="1:11" ht="21" customHeight="1">
      <c r="A112" s="252"/>
      <c r="B112" s="103" t="s">
        <v>755</v>
      </c>
      <c r="C112" s="125"/>
      <c r="D112" s="128"/>
      <c r="E112" s="125"/>
      <c r="F112" s="103"/>
      <c r="G112" s="125"/>
      <c r="H112" s="125"/>
      <c r="I112" s="125"/>
      <c r="J112" s="257"/>
      <c r="K112" s="125"/>
    </row>
    <row r="113" spans="1:11" ht="18.75">
      <c r="A113" s="276"/>
      <c r="B113" s="424"/>
      <c r="C113" s="133"/>
      <c r="D113" s="136"/>
      <c r="E113" s="139"/>
      <c r="F113" s="138"/>
      <c r="G113" s="139"/>
      <c r="H113" s="139"/>
      <c r="I113" s="139"/>
      <c r="J113" s="132"/>
      <c r="K113" s="133"/>
    </row>
    <row r="114" spans="1:11" ht="18.75">
      <c r="A114" s="253">
        <v>18</v>
      </c>
      <c r="B114" s="161" t="s">
        <v>998</v>
      </c>
      <c r="C114" s="120" t="s">
        <v>603</v>
      </c>
      <c r="D114" s="258" t="s">
        <v>604</v>
      </c>
      <c r="E114" s="254"/>
      <c r="F114" s="302">
        <v>200000</v>
      </c>
      <c r="G114" s="254">
        <v>200000</v>
      </c>
      <c r="H114" s="123">
        <v>200000</v>
      </c>
      <c r="I114" s="254" t="s">
        <v>559</v>
      </c>
      <c r="J114" s="161" t="s">
        <v>605</v>
      </c>
      <c r="K114" s="119" t="s">
        <v>450</v>
      </c>
    </row>
    <row r="115" spans="1:11" ht="18.75">
      <c r="A115" s="252"/>
      <c r="B115" s="103" t="s">
        <v>755</v>
      </c>
      <c r="C115" s="125"/>
      <c r="D115" s="128" t="s">
        <v>1116</v>
      </c>
      <c r="E115" s="125"/>
      <c r="F115" s="109"/>
      <c r="G115" s="125"/>
      <c r="H115" s="125"/>
      <c r="I115" s="125" t="s">
        <v>561</v>
      </c>
      <c r="J115" s="257" t="s">
        <v>607</v>
      </c>
      <c r="K115" s="125"/>
    </row>
    <row r="116" spans="1:11" ht="18.75">
      <c r="A116" s="252"/>
      <c r="B116" s="103"/>
      <c r="C116" s="125"/>
      <c r="D116" s="128"/>
      <c r="E116" s="125"/>
      <c r="F116" s="103"/>
      <c r="G116" s="125"/>
      <c r="H116" s="125"/>
      <c r="I116" s="125"/>
      <c r="J116" s="257" t="s">
        <v>608</v>
      </c>
      <c r="K116" s="125"/>
    </row>
    <row r="117" spans="1:11" ht="18.75">
      <c r="A117" s="252"/>
      <c r="B117" s="103"/>
      <c r="C117" s="125"/>
      <c r="D117" s="126"/>
      <c r="E117" s="125"/>
      <c r="F117" s="103"/>
      <c r="G117" s="125"/>
      <c r="H117" s="125"/>
      <c r="I117" s="125"/>
      <c r="J117" s="103" t="s">
        <v>609</v>
      </c>
      <c r="K117" s="125"/>
    </row>
    <row r="118" spans="1:11" ht="18.75">
      <c r="A118" s="276"/>
      <c r="B118" s="424"/>
      <c r="C118" s="133"/>
      <c r="D118" s="136"/>
      <c r="E118" s="139"/>
      <c r="F118" s="138"/>
      <c r="G118" s="139"/>
      <c r="H118" s="139"/>
      <c r="I118" s="139"/>
      <c r="J118" s="132" t="s">
        <v>610</v>
      </c>
      <c r="K118" s="133"/>
    </row>
    <row r="119" spans="1:11" ht="18.75">
      <c r="A119" s="253">
        <v>19</v>
      </c>
      <c r="B119" s="161" t="s">
        <v>1000</v>
      </c>
      <c r="C119" s="120" t="s">
        <v>611</v>
      </c>
      <c r="D119" s="272" t="s">
        <v>612</v>
      </c>
      <c r="E119" s="254"/>
      <c r="F119" s="391"/>
      <c r="G119" s="269">
        <v>380000</v>
      </c>
      <c r="H119" s="254">
        <v>380000</v>
      </c>
      <c r="I119" s="254" t="s">
        <v>559</v>
      </c>
      <c r="J119" s="161" t="s">
        <v>107</v>
      </c>
      <c r="K119" s="119" t="s">
        <v>450</v>
      </c>
    </row>
    <row r="120" spans="1:11" ht="18.75">
      <c r="A120" s="250"/>
      <c r="B120" s="103" t="s">
        <v>1002</v>
      </c>
      <c r="C120" s="125" t="s">
        <v>613</v>
      </c>
      <c r="D120" s="273" t="s">
        <v>1174</v>
      </c>
      <c r="E120" s="125"/>
      <c r="F120" s="109"/>
      <c r="G120" s="125"/>
      <c r="H120" s="125"/>
      <c r="I120" s="125" t="s">
        <v>561</v>
      </c>
      <c r="J120" s="257" t="s">
        <v>609</v>
      </c>
      <c r="K120" s="125"/>
    </row>
    <row r="121" spans="1:11" ht="18.75">
      <c r="A121" s="250"/>
      <c r="B121" s="103" t="s">
        <v>755</v>
      </c>
      <c r="C121" s="125"/>
      <c r="D121" s="273" t="s">
        <v>614</v>
      </c>
      <c r="E121" s="125"/>
      <c r="F121" s="109"/>
      <c r="G121" s="125"/>
      <c r="H121" s="125"/>
      <c r="I121" s="125"/>
      <c r="J121" s="109"/>
      <c r="K121" s="125"/>
    </row>
    <row r="122" spans="1:11" ht="18.75">
      <c r="A122" s="259"/>
      <c r="B122" s="424"/>
      <c r="C122" s="133"/>
      <c r="D122" s="131"/>
      <c r="E122" s="139"/>
      <c r="F122" s="138"/>
      <c r="G122" s="139"/>
      <c r="H122" s="139"/>
      <c r="I122" s="139"/>
      <c r="J122" s="132" t="s">
        <v>610</v>
      </c>
      <c r="K122" s="133"/>
    </row>
    <row r="123" spans="1:11" ht="18.75">
      <c r="A123" s="266">
        <v>20</v>
      </c>
      <c r="B123" s="63" t="s">
        <v>664</v>
      </c>
      <c r="C123" s="120" t="s">
        <v>665</v>
      </c>
      <c r="D123" s="92" t="s">
        <v>621</v>
      </c>
      <c r="E123" s="85">
        <v>60000</v>
      </c>
      <c r="F123" s="66">
        <v>60000</v>
      </c>
      <c r="G123" s="15"/>
      <c r="H123" s="15"/>
      <c r="I123" s="254" t="s">
        <v>559</v>
      </c>
      <c r="J123" s="63" t="s">
        <v>622</v>
      </c>
      <c r="K123" s="165" t="s">
        <v>450</v>
      </c>
    </row>
    <row r="124" spans="1:11" ht="18.75">
      <c r="A124" s="268"/>
      <c r="B124" s="22" t="s">
        <v>1011</v>
      </c>
      <c r="C124" s="19" t="s">
        <v>623</v>
      </c>
      <c r="D124" s="166" t="s">
        <v>1117</v>
      </c>
      <c r="E124" s="20"/>
      <c r="F124" s="304"/>
      <c r="G124" s="20"/>
      <c r="H124" s="20"/>
      <c r="I124" s="125" t="s">
        <v>561</v>
      </c>
      <c r="J124" s="22"/>
      <c r="K124" s="166"/>
    </row>
    <row r="125" spans="1:11" ht="18.75">
      <c r="A125" s="267"/>
      <c r="B125" s="14" t="s">
        <v>1010</v>
      </c>
      <c r="C125" s="12"/>
      <c r="D125" s="26"/>
      <c r="E125" s="12"/>
      <c r="F125" s="14"/>
      <c r="G125" s="12"/>
      <c r="H125" s="12"/>
      <c r="I125" s="12"/>
      <c r="J125" s="14"/>
      <c r="K125" s="12"/>
    </row>
    <row r="126" spans="1:11" ht="18.75">
      <c r="A126" s="261"/>
      <c r="B126" s="22"/>
      <c r="C126" s="22"/>
      <c r="D126" s="377"/>
      <c r="E126" s="22"/>
      <c r="F126" s="22"/>
      <c r="G126" s="22"/>
      <c r="H126" s="22"/>
      <c r="I126" s="22"/>
      <c r="J126" s="22"/>
      <c r="K126" s="22"/>
    </row>
    <row r="127" spans="1:11" ht="18.75">
      <c r="A127" s="261"/>
      <c r="B127" s="22"/>
      <c r="C127" s="22"/>
      <c r="D127" s="377"/>
      <c r="E127" s="22"/>
      <c r="F127" s="22"/>
      <c r="G127" s="22"/>
      <c r="H127" s="22"/>
      <c r="I127" s="22"/>
      <c r="J127" s="22"/>
      <c r="K127" s="22"/>
    </row>
    <row r="128" spans="1:11" ht="18.75">
      <c r="A128" s="261"/>
      <c r="B128" s="22"/>
      <c r="C128" s="22"/>
      <c r="D128" s="377"/>
      <c r="E128" s="22"/>
      <c r="F128" s="22"/>
      <c r="G128" s="22"/>
      <c r="H128" s="22"/>
      <c r="I128" s="22"/>
      <c r="J128" s="22"/>
      <c r="K128" s="22"/>
    </row>
    <row r="129" spans="1:11" ht="18.75">
      <c r="A129" s="634" t="s">
        <v>549</v>
      </c>
      <c r="B129" s="634"/>
      <c r="C129" s="634"/>
      <c r="D129" s="634"/>
      <c r="E129" s="634"/>
      <c r="F129" s="634"/>
      <c r="G129" s="634"/>
      <c r="H129" s="634"/>
      <c r="I129" s="634"/>
      <c r="J129" s="634"/>
      <c r="K129" s="634"/>
    </row>
    <row r="130" spans="1:11" ht="18.75">
      <c r="A130" s="2" t="s">
        <v>1137</v>
      </c>
      <c r="J130" s="419" t="s">
        <v>785</v>
      </c>
      <c r="K130" s="30"/>
    </row>
    <row r="131" ht="18.75">
      <c r="A131" s="73" t="s">
        <v>770</v>
      </c>
    </row>
    <row r="132" spans="1:11" ht="18.75">
      <c r="A132" s="635" t="s">
        <v>0</v>
      </c>
      <c r="B132" s="638" t="s">
        <v>1</v>
      </c>
      <c r="C132" s="638" t="s">
        <v>2</v>
      </c>
      <c r="D132" s="74" t="s">
        <v>3</v>
      </c>
      <c r="E132" s="641" t="s">
        <v>4</v>
      </c>
      <c r="F132" s="642"/>
      <c r="G132" s="642"/>
      <c r="H132" s="643"/>
      <c r="I132" s="74" t="s">
        <v>363</v>
      </c>
      <c r="J132" s="75" t="s">
        <v>5</v>
      </c>
      <c r="K132" s="644" t="s">
        <v>728</v>
      </c>
    </row>
    <row r="133" spans="1:11" ht="18.75">
      <c r="A133" s="636"/>
      <c r="B133" s="639"/>
      <c r="C133" s="639"/>
      <c r="D133" s="76" t="s">
        <v>6</v>
      </c>
      <c r="E133" s="77">
        <v>2561</v>
      </c>
      <c r="F133" s="74">
        <v>2562</v>
      </c>
      <c r="G133" s="78">
        <v>2563</v>
      </c>
      <c r="H133" s="78">
        <v>2564</v>
      </c>
      <c r="I133" s="76" t="s">
        <v>556</v>
      </c>
      <c r="J133" s="350" t="s">
        <v>7</v>
      </c>
      <c r="K133" s="645"/>
    </row>
    <row r="134" spans="1:11" ht="18.75">
      <c r="A134" s="637"/>
      <c r="B134" s="640"/>
      <c r="C134" s="640"/>
      <c r="D134" s="80"/>
      <c r="E134" s="81" t="s">
        <v>8</v>
      </c>
      <c r="F134" s="82" t="s">
        <v>8</v>
      </c>
      <c r="G134" s="83" t="s">
        <v>8</v>
      </c>
      <c r="H134" s="83" t="s">
        <v>8</v>
      </c>
      <c r="I134" s="82"/>
      <c r="J134" s="84"/>
      <c r="K134" s="646"/>
    </row>
    <row r="135" spans="1:11" ht="18.75">
      <c r="A135" s="250">
        <v>21</v>
      </c>
      <c r="B135" s="103" t="s">
        <v>1000</v>
      </c>
      <c r="C135" s="125" t="s">
        <v>611</v>
      </c>
      <c r="D135" s="274" t="s">
        <v>612</v>
      </c>
      <c r="E135" s="123">
        <v>640000</v>
      </c>
      <c r="F135" s="302">
        <v>640000</v>
      </c>
      <c r="G135" s="123">
        <v>640000</v>
      </c>
      <c r="H135" s="123">
        <v>640000</v>
      </c>
      <c r="I135" s="123" t="s">
        <v>559</v>
      </c>
      <c r="J135" s="103" t="s">
        <v>107</v>
      </c>
      <c r="K135" s="124" t="s">
        <v>450</v>
      </c>
    </row>
    <row r="136" spans="1:11" ht="18.75">
      <c r="A136" s="250"/>
      <c r="B136" s="103" t="s">
        <v>1012</v>
      </c>
      <c r="C136" s="125" t="s">
        <v>29</v>
      </c>
      <c r="D136" s="273" t="s">
        <v>1118</v>
      </c>
      <c r="E136" s="125"/>
      <c r="F136" s="109"/>
      <c r="G136" s="125"/>
      <c r="H136" s="125"/>
      <c r="I136" s="125" t="s">
        <v>561</v>
      </c>
      <c r="J136" s="257" t="s">
        <v>609</v>
      </c>
      <c r="K136" s="125"/>
    </row>
    <row r="137" spans="1:11" ht="18.75">
      <c r="A137" s="252"/>
      <c r="B137" s="103" t="s">
        <v>662</v>
      </c>
      <c r="C137" s="125"/>
      <c r="D137" s="124" t="s">
        <v>614</v>
      </c>
      <c r="E137" s="123"/>
      <c r="F137" s="130"/>
      <c r="G137" s="123"/>
      <c r="H137" s="123"/>
      <c r="I137" s="123"/>
      <c r="J137" s="109" t="s">
        <v>610</v>
      </c>
      <c r="K137" s="125"/>
    </row>
    <row r="138" spans="1:11" ht="18.75">
      <c r="A138" s="250"/>
      <c r="B138" s="109"/>
      <c r="C138" s="125"/>
      <c r="D138" s="163"/>
      <c r="E138" s="125"/>
      <c r="F138" s="109"/>
      <c r="G138" s="125"/>
      <c r="H138" s="125"/>
      <c r="I138" s="125"/>
      <c r="J138" s="109" t="s">
        <v>609</v>
      </c>
      <c r="K138" s="125"/>
    </row>
    <row r="139" spans="1:11" ht="18.75">
      <c r="A139" s="276"/>
      <c r="B139" s="132"/>
      <c r="C139" s="133"/>
      <c r="D139" s="278"/>
      <c r="E139" s="133"/>
      <c r="F139" s="132"/>
      <c r="G139" s="133"/>
      <c r="H139" s="139"/>
      <c r="I139" s="139"/>
      <c r="J139" s="132" t="s">
        <v>610</v>
      </c>
      <c r="K139" s="133"/>
    </row>
    <row r="140" spans="1:11" ht="18.75">
      <c r="A140" s="253">
        <v>22</v>
      </c>
      <c r="B140" s="161" t="s">
        <v>998</v>
      </c>
      <c r="C140" s="120" t="s">
        <v>603</v>
      </c>
      <c r="D140" s="258" t="s">
        <v>604</v>
      </c>
      <c r="E140" s="254">
        <v>500000</v>
      </c>
      <c r="F140" s="302">
        <v>500000</v>
      </c>
      <c r="G140" s="254">
        <v>500000</v>
      </c>
      <c r="H140" s="123">
        <v>500000</v>
      </c>
      <c r="I140" s="254" t="s">
        <v>559</v>
      </c>
      <c r="J140" s="161" t="s">
        <v>605</v>
      </c>
      <c r="K140" s="119" t="s">
        <v>450</v>
      </c>
    </row>
    <row r="141" spans="1:11" ht="18.75">
      <c r="A141" s="252"/>
      <c r="B141" s="103" t="s">
        <v>662</v>
      </c>
      <c r="C141" s="125"/>
      <c r="D141" s="128" t="s">
        <v>1233</v>
      </c>
      <c r="E141" s="125"/>
      <c r="F141" s="109"/>
      <c r="G141" s="125"/>
      <c r="H141" s="125"/>
      <c r="I141" s="125" t="s">
        <v>561</v>
      </c>
      <c r="J141" s="257" t="s">
        <v>607</v>
      </c>
      <c r="K141" s="125"/>
    </row>
    <row r="142" spans="1:11" ht="18.75">
      <c r="A142" s="252"/>
      <c r="B142" s="103"/>
      <c r="C142" s="125"/>
      <c r="D142" s="128"/>
      <c r="E142" s="125"/>
      <c r="F142" s="103"/>
      <c r="G142" s="125"/>
      <c r="H142" s="125"/>
      <c r="I142" s="125"/>
      <c r="J142" s="257" t="s">
        <v>608</v>
      </c>
      <c r="K142" s="125"/>
    </row>
    <row r="143" spans="1:11" ht="18.75">
      <c r="A143" s="252"/>
      <c r="B143" s="103"/>
      <c r="C143" s="125"/>
      <c r="D143" s="126"/>
      <c r="E143" s="125"/>
      <c r="F143" s="103"/>
      <c r="G143" s="125"/>
      <c r="H143" s="125"/>
      <c r="I143" s="125"/>
      <c r="J143" s="103" t="s">
        <v>609</v>
      </c>
      <c r="K143" s="125"/>
    </row>
    <row r="144" spans="1:11" ht="18.75">
      <c r="A144" s="276"/>
      <c r="B144" s="424"/>
      <c r="C144" s="133"/>
      <c r="D144" s="136"/>
      <c r="E144" s="139"/>
      <c r="F144" s="138"/>
      <c r="G144" s="139"/>
      <c r="H144" s="139"/>
      <c r="I144" s="139"/>
      <c r="J144" s="132" t="s">
        <v>610</v>
      </c>
      <c r="K144" s="133"/>
    </row>
    <row r="145" spans="1:11" ht="18.75">
      <c r="A145" s="261"/>
      <c r="B145" s="22"/>
      <c r="C145" s="22"/>
      <c r="D145" s="377"/>
      <c r="E145" s="22"/>
      <c r="F145" s="22"/>
      <c r="G145" s="22"/>
      <c r="H145" s="22"/>
      <c r="I145" s="22"/>
      <c r="J145" s="22"/>
      <c r="K145" s="22"/>
    </row>
    <row r="146" spans="1:11" ht="18.75">
      <c r="A146" s="261"/>
      <c r="B146" s="22"/>
      <c r="C146" s="22"/>
      <c r="D146" s="377"/>
      <c r="E146" s="22"/>
      <c r="F146" s="22"/>
      <c r="G146" s="22"/>
      <c r="H146" s="22"/>
      <c r="I146" s="22"/>
      <c r="J146" s="22"/>
      <c r="K146" s="22"/>
    </row>
    <row r="147" spans="1:11" ht="18.75">
      <c r="A147" s="261"/>
      <c r="B147" s="22"/>
      <c r="C147" s="22"/>
      <c r="D147" s="377"/>
      <c r="E147" s="22"/>
      <c r="F147" s="22"/>
      <c r="G147" s="22"/>
      <c r="H147" s="22"/>
      <c r="I147" s="22"/>
      <c r="J147" s="22"/>
      <c r="K147" s="22"/>
    </row>
    <row r="148" spans="1:11" ht="18.75">
      <c r="A148" s="261"/>
      <c r="B148" s="22"/>
      <c r="C148" s="22"/>
      <c r="D148" s="377"/>
      <c r="E148" s="22"/>
      <c r="F148" s="22"/>
      <c r="G148" s="22"/>
      <c r="H148" s="22"/>
      <c r="I148" s="22"/>
      <c r="J148" s="22"/>
      <c r="K148" s="22"/>
    </row>
    <row r="149" spans="1:11" ht="18.75">
      <c r="A149" s="261"/>
      <c r="B149" s="22"/>
      <c r="C149" s="22"/>
      <c r="D149" s="377"/>
      <c r="E149" s="22"/>
      <c r="F149" s="22"/>
      <c r="G149" s="22"/>
      <c r="H149" s="22"/>
      <c r="I149" s="22"/>
      <c r="J149" s="22"/>
      <c r="K149" s="22"/>
    </row>
    <row r="150" spans="1:11" ht="18.75">
      <c r="A150" s="261"/>
      <c r="B150" s="22"/>
      <c r="C150" s="22"/>
      <c r="D150" s="197"/>
      <c r="E150" s="22"/>
      <c r="F150" s="22"/>
      <c r="G150" s="22"/>
      <c r="H150" s="22"/>
      <c r="I150" s="22"/>
      <c r="J150" s="22"/>
      <c r="K150" s="22"/>
    </row>
    <row r="151" spans="1:11" ht="18.75">
      <c r="A151" s="261"/>
      <c r="B151" s="22"/>
      <c r="C151" s="22"/>
      <c r="D151" s="197"/>
      <c r="E151" s="22"/>
      <c r="F151" s="22"/>
      <c r="G151" s="22"/>
      <c r="H151" s="22"/>
      <c r="I151" s="22"/>
      <c r="J151" s="22"/>
      <c r="K151" s="22"/>
    </row>
    <row r="152" spans="1:11" ht="18.75">
      <c r="A152" s="261"/>
      <c r="B152" s="22"/>
      <c r="C152" s="22"/>
      <c r="D152" s="197"/>
      <c r="E152" s="22"/>
      <c r="F152" s="22"/>
      <c r="G152" s="22"/>
      <c r="H152" s="22"/>
      <c r="I152" s="22"/>
      <c r="J152" s="22"/>
      <c r="K152" s="22"/>
    </row>
    <row r="153" spans="1:11" ht="18.75">
      <c r="A153" s="261"/>
      <c r="B153" s="22"/>
      <c r="C153" s="22"/>
      <c r="D153" s="197"/>
      <c r="E153" s="22"/>
      <c r="F153" s="22"/>
      <c r="G153" s="22"/>
      <c r="H153" s="22"/>
      <c r="I153" s="22"/>
      <c r="J153" s="22"/>
      <c r="K153" s="22"/>
    </row>
    <row r="154" spans="1:11" ht="18.75">
      <c r="A154" s="634" t="s">
        <v>550</v>
      </c>
      <c r="B154" s="634"/>
      <c r="C154" s="634"/>
      <c r="D154" s="634"/>
      <c r="E154" s="634"/>
      <c r="F154" s="634"/>
      <c r="G154" s="634"/>
      <c r="H154" s="634"/>
      <c r="I154" s="634"/>
      <c r="J154" s="634"/>
      <c r="K154" s="634"/>
    </row>
    <row r="155" spans="1:11" ht="18.75">
      <c r="A155" s="261"/>
      <c r="B155" s="22"/>
      <c r="C155" s="22"/>
      <c r="D155" s="197"/>
      <c r="E155" s="22"/>
      <c r="F155" s="22"/>
      <c r="G155" s="22"/>
      <c r="H155" s="22"/>
      <c r="I155" s="22"/>
      <c r="J155" s="22"/>
      <c r="K155" s="22"/>
    </row>
    <row r="156" spans="1:11" s="73" customFormat="1" ht="18.75">
      <c r="A156" s="324"/>
      <c r="B156" s="265"/>
      <c r="C156" s="265"/>
      <c r="D156" s="79" t="s">
        <v>515</v>
      </c>
      <c r="E156" s="418">
        <f>SUM(E13+E18+E33+E37+E40+E44+E48+E59+E63+E67+E71+E84+E89+E93+E97+E101+E110+E114+E119+E123+E135+E140)</f>
        <v>2230000</v>
      </c>
      <c r="F156" s="418">
        <f>SUM(F13+F18+F33+F37+F40+F44+F48+F59+F63+F67+F71+F84+F89+F93+F97+F101+F110+F114+F119+F123+F135+F140)</f>
        <v>4700000</v>
      </c>
      <c r="G156" s="418">
        <f>SUM(G13+G18+G33+G37+G40+G44+G48+G59+G63+G67+G71+G84+G89+G93+G97+G101+G110+G114+G119+G123+G135+G140)</f>
        <v>5220000</v>
      </c>
      <c r="H156" s="418">
        <f>SUM(H13+H18+H33+H37+H40+H44+H48+H59+H63+H67+H71+H84+H89+H93+H97+H101+H110+H114+H119+H123+H135+H140)</f>
        <v>5800000</v>
      </c>
      <c r="I156" s="265"/>
      <c r="J156" s="265"/>
      <c r="K156" s="265"/>
    </row>
    <row r="157" spans="1:11" ht="18.75">
      <c r="A157" s="261"/>
      <c r="B157" s="22"/>
      <c r="C157" s="22"/>
      <c r="D157" s="197"/>
      <c r="E157" s="22"/>
      <c r="F157" s="22"/>
      <c r="G157" s="22"/>
      <c r="H157" s="22"/>
      <c r="I157" s="22"/>
      <c r="J157" s="22"/>
      <c r="K157" s="22"/>
    </row>
    <row r="158" spans="1:11" ht="18.75">
      <c r="A158" s="261"/>
      <c r="B158" s="22"/>
      <c r="C158" s="22"/>
      <c r="D158" s="197"/>
      <c r="E158" s="22"/>
      <c r="F158" s="22"/>
      <c r="G158" s="22"/>
      <c r="H158" s="22"/>
      <c r="I158" s="22"/>
      <c r="J158" s="22"/>
      <c r="K158" s="22"/>
    </row>
    <row r="159" spans="1:11" ht="18.75">
      <c r="A159" s="261"/>
      <c r="B159" s="22"/>
      <c r="C159" s="22"/>
      <c r="D159" s="197"/>
      <c r="E159" s="22"/>
      <c r="F159" s="22"/>
      <c r="G159" s="22"/>
      <c r="H159" s="22"/>
      <c r="I159" s="22"/>
      <c r="J159" s="22"/>
      <c r="K159" s="22"/>
    </row>
    <row r="160" spans="1:11" ht="18.75">
      <c r="A160" s="261"/>
      <c r="B160" s="22"/>
      <c r="C160" s="22"/>
      <c r="D160" s="197"/>
      <c r="E160" s="22"/>
      <c r="F160" s="22"/>
      <c r="G160" s="22"/>
      <c r="H160" s="22"/>
      <c r="I160" s="22"/>
      <c r="J160" s="22"/>
      <c r="K160" s="22"/>
    </row>
    <row r="161" spans="1:11" ht="18.75">
      <c r="A161" s="261"/>
      <c r="B161" s="22"/>
      <c r="C161" s="22"/>
      <c r="D161" s="197"/>
      <c r="E161" s="22"/>
      <c r="F161" s="22"/>
      <c r="G161" s="22"/>
      <c r="H161" s="22"/>
      <c r="I161" s="22"/>
      <c r="J161" s="22"/>
      <c r="K161" s="22"/>
    </row>
    <row r="162" spans="1:11" ht="18.75">
      <c r="A162" s="261"/>
      <c r="B162" s="22"/>
      <c r="C162" s="22"/>
      <c r="D162" s="22"/>
      <c r="E162" s="22"/>
      <c r="F162" s="22"/>
      <c r="G162" s="22"/>
      <c r="H162" s="22"/>
      <c r="I162" s="22"/>
      <c r="J162" s="22"/>
      <c r="K162" s="62"/>
    </row>
  </sheetData>
  <sheetProtection/>
  <mergeCells count="41">
    <mergeCell ref="A10:A12"/>
    <mergeCell ref="B10:B12"/>
    <mergeCell ref="C10:C12"/>
    <mergeCell ref="E10:H10"/>
    <mergeCell ref="K10:K12"/>
    <mergeCell ref="A3:K3"/>
    <mergeCell ref="A4:K4"/>
    <mergeCell ref="A5:K5"/>
    <mergeCell ref="A6:K6"/>
    <mergeCell ref="A7:K7"/>
    <mergeCell ref="K81:K83"/>
    <mergeCell ref="K107:K109"/>
    <mergeCell ref="A81:A83"/>
    <mergeCell ref="B81:B83"/>
    <mergeCell ref="C81:C83"/>
    <mergeCell ref="E81:H81"/>
    <mergeCell ref="A107:A109"/>
    <mergeCell ref="B107:B109"/>
    <mergeCell ref="A56:A58"/>
    <mergeCell ref="B56:B58"/>
    <mergeCell ref="C56:C58"/>
    <mergeCell ref="E56:H56"/>
    <mergeCell ref="K30:K32"/>
    <mergeCell ref="K56:K58"/>
    <mergeCell ref="A132:A134"/>
    <mergeCell ref="B132:B134"/>
    <mergeCell ref="C132:C134"/>
    <mergeCell ref="E132:H132"/>
    <mergeCell ref="K132:K134"/>
    <mergeCell ref="C107:C109"/>
    <mergeCell ref="E107:H107"/>
    <mergeCell ref="A154:K154"/>
    <mergeCell ref="A25:K25"/>
    <mergeCell ref="A52:K52"/>
    <mergeCell ref="A77:K77"/>
    <mergeCell ref="A104:K104"/>
    <mergeCell ref="A129:K129"/>
    <mergeCell ref="A30:A32"/>
    <mergeCell ref="B30:B32"/>
    <mergeCell ref="C30:C32"/>
    <mergeCell ref="E30:H3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40"/>
  <sheetViews>
    <sheetView view="pageBreakPreview" zoomScaleSheetLayoutView="100" zoomScalePageLayoutView="0" workbookViewId="0" topLeftCell="A13">
      <selection activeCell="B26" sqref="B26"/>
    </sheetView>
  </sheetViews>
  <sheetFormatPr defaultColWidth="9.140625" defaultRowHeight="15"/>
  <cols>
    <col min="1" max="1" width="3.421875" style="3" customWidth="1"/>
    <col min="2" max="2" width="26.421875" style="3" customWidth="1"/>
    <col min="3" max="3" width="17.57421875" style="3" customWidth="1"/>
    <col min="4" max="4" width="14.57421875" style="3" customWidth="1"/>
    <col min="5" max="6" width="9.140625" style="3" customWidth="1"/>
    <col min="7" max="7" width="9.00390625" style="3" customWidth="1"/>
    <col min="8" max="8" width="9.140625" style="3" customWidth="1"/>
    <col min="9" max="9" width="9.28125" style="3" customWidth="1"/>
    <col min="10" max="10" width="12.421875" style="3" customWidth="1"/>
    <col min="11" max="11" width="8.7109375" style="3" customWidth="1"/>
    <col min="12" max="13" width="0" style="3" hidden="1" customWidth="1"/>
    <col min="14" max="16384" width="9.00390625" style="3" customWidth="1"/>
  </cols>
  <sheetData>
    <row r="1" spans="10:11" ht="18.75">
      <c r="J1" s="419" t="s">
        <v>785</v>
      </c>
      <c r="K1" s="61"/>
    </row>
    <row r="2" spans="1:13" ht="18.75">
      <c r="A2" s="647" t="s">
        <v>361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</row>
    <row r="3" spans="1:13" ht="18.75">
      <c r="A3" s="647" t="s">
        <v>780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</row>
    <row r="4" spans="1:13" ht="18.75">
      <c r="A4" s="647" t="s">
        <v>362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</row>
    <row r="5" spans="1:13" s="73" customFormat="1" ht="18.75">
      <c r="A5" s="648" t="s">
        <v>1234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373"/>
      <c r="M5" s="373"/>
    </row>
    <row r="6" spans="1:13" s="73" customFormat="1" ht="18.75">
      <c r="A6" s="648" t="s">
        <v>1078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373"/>
      <c r="M6" s="373"/>
    </row>
    <row r="7" spans="1:11" s="4" customFormat="1" ht="18.75">
      <c r="A7" s="2" t="s">
        <v>1138</v>
      </c>
      <c r="B7" s="3"/>
      <c r="C7" s="3"/>
      <c r="K7" s="30"/>
    </row>
    <row r="8" spans="1:4" s="4" customFormat="1" ht="18.75">
      <c r="A8" s="2" t="s">
        <v>781</v>
      </c>
      <c r="B8" s="73"/>
      <c r="C8" s="97"/>
      <c r="D8" s="97"/>
    </row>
    <row r="9" spans="1:11" ht="18.75">
      <c r="A9" s="638" t="s">
        <v>0</v>
      </c>
      <c r="B9" s="638" t="s">
        <v>1</v>
      </c>
      <c r="C9" s="638" t="s">
        <v>2</v>
      </c>
      <c r="D9" s="74" t="s">
        <v>3</v>
      </c>
      <c r="E9" s="641" t="s">
        <v>4</v>
      </c>
      <c r="F9" s="642"/>
      <c r="G9" s="642"/>
      <c r="H9" s="643"/>
      <c r="I9" s="74" t="s">
        <v>363</v>
      </c>
      <c r="J9" s="75" t="s">
        <v>5</v>
      </c>
      <c r="K9" s="644" t="s">
        <v>728</v>
      </c>
    </row>
    <row r="10" spans="1:11" ht="18.75">
      <c r="A10" s="639"/>
      <c r="B10" s="639"/>
      <c r="C10" s="639"/>
      <c r="D10" s="76" t="s">
        <v>6</v>
      </c>
      <c r="E10" s="77">
        <v>2561</v>
      </c>
      <c r="F10" s="74">
        <v>2562</v>
      </c>
      <c r="G10" s="78">
        <v>2563</v>
      </c>
      <c r="H10" s="78">
        <v>2564</v>
      </c>
      <c r="I10" s="76" t="s">
        <v>364</v>
      </c>
      <c r="J10" s="79" t="s">
        <v>7</v>
      </c>
      <c r="K10" s="645"/>
    </row>
    <row r="11" spans="1:11" ht="18.75">
      <c r="A11" s="640"/>
      <c r="B11" s="640"/>
      <c r="C11" s="640"/>
      <c r="D11" s="80"/>
      <c r="E11" s="81" t="s">
        <v>8</v>
      </c>
      <c r="F11" s="82" t="s">
        <v>8</v>
      </c>
      <c r="G11" s="83" t="s">
        <v>8</v>
      </c>
      <c r="H11" s="83" t="s">
        <v>8</v>
      </c>
      <c r="I11" s="82"/>
      <c r="J11" s="84"/>
      <c r="K11" s="646"/>
    </row>
    <row r="12" spans="1:12" ht="18.75">
      <c r="A12" s="165">
        <v>1</v>
      </c>
      <c r="B12" s="63" t="s">
        <v>1264</v>
      </c>
      <c r="C12" s="15" t="s">
        <v>466</v>
      </c>
      <c r="D12" s="176" t="s">
        <v>467</v>
      </c>
      <c r="E12" s="91">
        <v>50000</v>
      </c>
      <c r="F12" s="91">
        <v>50000</v>
      </c>
      <c r="G12" s="91">
        <v>50000</v>
      </c>
      <c r="H12" s="91">
        <v>50000</v>
      </c>
      <c r="I12" s="17" t="s">
        <v>365</v>
      </c>
      <c r="J12" s="63" t="s">
        <v>261</v>
      </c>
      <c r="K12" s="165" t="s">
        <v>525</v>
      </c>
      <c r="L12" s="23"/>
    </row>
    <row r="13" spans="1:12" ht="18.75">
      <c r="A13" s="166"/>
      <c r="B13" s="29" t="s">
        <v>1266</v>
      </c>
      <c r="C13" s="19"/>
      <c r="D13" s="94"/>
      <c r="E13" s="19"/>
      <c r="F13" s="19"/>
      <c r="G13" s="19"/>
      <c r="H13" s="19"/>
      <c r="I13" s="19" t="s">
        <v>374</v>
      </c>
      <c r="J13" s="22"/>
      <c r="K13" s="166" t="s">
        <v>667</v>
      </c>
      <c r="L13" s="23"/>
    </row>
    <row r="14" spans="1:12" ht="18.75">
      <c r="A14" s="167"/>
      <c r="B14" s="14" t="s">
        <v>1265</v>
      </c>
      <c r="C14" s="12"/>
      <c r="D14" s="90"/>
      <c r="E14" s="51"/>
      <c r="F14" s="51"/>
      <c r="G14" s="51"/>
      <c r="H14" s="51"/>
      <c r="I14" s="12" t="s">
        <v>397</v>
      </c>
      <c r="J14" s="14"/>
      <c r="K14" s="12"/>
      <c r="L14" s="23"/>
    </row>
    <row r="15" spans="1:11" ht="18.75">
      <c r="A15" s="6">
        <v>2</v>
      </c>
      <c r="B15" s="63" t="s">
        <v>1289</v>
      </c>
      <c r="C15" s="15" t="s">
        <v>9</v>
      </c>
      <c r="D15" s="6" t="s">
        <v>260</v>
      </c>
      <c r="E15" s="17">
        <v>50000</v>
      </c>
      <c r="F15" s="17">
        <v>50000</v>
      </c>
      <c r="G15" s="17">
        <v>50000</v>
      </c>
      <c r="H15" s="17">
        <v>50000</v>
      </c>
      <c r="I15" s="17" t="s">
        <v>395</v>
      </c>
      <c r="J15" s="63" t="s">
        <v>12</v>
      </c>
      <c r="K15" s="6" t="s">
        <v>516</v>
      </c>
    </row>
    <row r="16" spans="1:11" ht="18.75">
      <c r="A16" s="8"/>
      <c r="B16" s="22" t="s">
        <v>1307</v>
      </c>
      <c r="C16" s="19" t="s">
        <v>10</v>
      </c>
      <c r="D16" s="72"/>
      <c r="E16" s="19"/>
      <c r="F16" s="19"/>
      <c r="G16" s="19"/>
      <c r="H16" s="19"/>
      <c r="I16" s="19" t="s">
        <v>396</v>
      </c>
      <c r="J16" s="22" t="s">
        <v>13</v>
      </c>
      <c r="K16" s="8" t="s">
        <v>385</v>
      </c>
    </row>
    <row r="17" spans="1:11" ht="18.75">
      <c r="A17" s="8"/>
      <c r="C17" s="19" t="s">
        <v>11</v>
      </c>
      <c r="D17" s="11"/>
      <c r="E17" s="19"/>
      <c r="F17" s="19"/>
      <c r="G17" s="19"/>
      <c r="H17" s="19"/>
      <c r="I17" s="19" t="s">
        <v>397</v>
      </c>
      <c r="J17" s="22"/>
      <c r="K17" s="19"/>
    </row>
    <row r="18" spans="1:12" s="103" customFormat="1" ht="18.75">
      <c r="A18" s="119">
        <v>3</v>
      </c>
      <c r="B18" s="161" t="s">
        <v>1120</v>
      </c>
      <c r="C18" s="120" t="s">
        <v>466</v>
      </c>
      <c r="D18" s="205" t="s">
        <v>260</v>
      </c>
      <c r="E18" s="162">
        <v>20000</v>
      </c>
      <c r="F18" s="162">
        <v>20000</v>
      </c>
      <c r="G18" s="162">
        <v>20000</v>
      </c>
      <c r="H18" s="162">
        <v>20000</v>
      </c>
      <c r="I18" s="254" t="s">
        <v>365</v>
      </c>
      <c r="J18" s="161" t="s">
        <v>261</v>
      </c>
      <c r="K18" s="119" t="s">
        <v>525</v>
      </c>
      <c r="L18" s="163"/>
    </row>
    <row r="19" spans="1:12" s="103" customFormat="1" ht="18.75">
      <c r="A19" s="124"/>
      <c r="B19" s="257" t="s">
        <v>26</v>
      </c>
      <c r="C19" s="125"/>
      <c r="D19" s="255"/>
      <c r="E19" s="125"/>
      <c r="F19" s="109"/>
      <c r="G19" s="125"/>
      <c r="H19" s="257"/>
      <c r="I19" s="125" t="s">
        <v>374</v>
      </c>
      <c r="J19" s="109"/>
      <c r="K19" s="124" t="s">
        <v>667</v>
      </c>
      <c r="L19" s="163"/>
    </row>
    <row r="20" spans="1:12" s="103" customFormat="1" ht="18.75">
      <c r="A20" s="131"/>
      <c r="B20" s="132"/>
      <c r="C20" s="133"/>
      <c r="D20" s="135"/>
      <c r="E20" s="139"/>
      <c r="F20" s="138"/>
      <c r="G20" s="139"/>
      <c r="H20" s="139"/>
      <c r="I20" s="133" t="s">
        <v>397</v>
      </c>
      <c r="J20" s="132"/>
      <c r="K20" s="133"/>
      <c r="L20" s="163"/>
    </row>
    <row r="21" spans="1:12" s="103" customFormat="1" ht="18.75">
      <c r="A21" s="119">
        <v>4</v>
      </c>
      <c r="B21" s="161" t="s">
        <v>1290</v>
      </c>
      <c r="C21" s="120" t="s">
        <v>466</v>
      </c>
      <c r="D21" s="327" t="s">
        <v>744</v>
      </c>
      <c r="E21" s="162">
        <v>20000</v>
      </c>
      <c r="F21" s="162">
        <v>20000</v>
      </c>
      <c r="G21" s="162">
        <v>20000</v>
      </c>
      <c r="H21" s="162">
        <v>20000</v>
      </c>
      <c r="I21" s="254" t="s">
        <v>365</v>
      </c>
      <c r="J21" s="161" t="s">
        <v>261</v>
      </c>
      <c r="K21" s="119" t="s">
        <v>525</v>
      </c>
      <c r="L21" s="163"/>
    </row>
    <row r="22" spans="1:12" s="103" customFormat="1" ht="18.75">
      <c r="A22" s="124"/>
      <c r="B22" s="257" t="s">
        <v>1318</v>
      </c>
      <c r="C22" s="125"/>
      <c r="D22" s="255"/>
      <c r="E22" s="125"/>
      <c r="F22" s="109"/>
      <c r="G22" s="125"/>
      <c r="H22" s="257"/>
      <c r="I22" s="125" t="s">
        <v>374</v>
      </c>
      <c r="J22" s="109"/>
      <c r="K22" s="124" t="s">
        <v>667</v>
      </c>
      <c r="L22" s="163"/>
    </row>
    <row r="23" spans="1:12" s="103" customFormat="1" ht="18.75">
      <c r="A23" s="131"/>
      <c r="B23" s="132" t="s">
        <v>26</v>
      </c>
      <c r="C23" s="133"/>
      <c r="D23" s="135"/>
      <c r="E23" s="139"/>
      <c r="F23" s="138"/>
      <c r="G23" s="139"/>
      <c r="H23" s="139"/>
      <c r="I23" s="133" t="s">
        <v>397</v>
      </c>
      <c r="J23" s="132"/>
      <c r="K23" s="133"/>
      <c r="L23" s="163"/>
    </row>
    <row r="24" spans="1:11" ht="18.75">
      <c r="A24" s="6">
        <v>5</v>
      </c>
      <c r="B24" s="63" t="s">
        <v>394</v>
      </c>
      <c r="C24" s="15" t="s">
        <v>9</v>
      </c>
      <c r="D24" s="6" t="s">
        <v>260</v>
      </c>
      <c r="E24" s="17">
        <v>50000</v>
      </c>
      <c r="F24" s="17">
        <v>50000</v>
      </c>
      <c r="G24" s="17">
        <v>50000</v>
      </c>
      <c r="H24" s="17">
        <v>50000</v>
      </c>
      <c r="I24" s="17" t="s">
        <v>395</v>
      </c>
      <c r="J24" s="63" t="s">
        <v>12</v>
      </c>
      <c r="K24" s="6" t="s">
        <v>516</v>
      </c>
    </row>
    <row r="25" spans="1:11" ht="18.75">
      <c r="A25" s="19"/>
      <c r="B25" s="22" t="s">
        <v>1319</v>
      </c>
      <c r="C25" s="19" t="s">
        <v>10</v>
      </c>
      <c r="D25" s="72"/>
      <c r="E25" s="19"/>
      <c r="F25" s="19"/>
      <c r="G25" s="19"/>
      <c r="H25" s="19"/>
      <c r="I25" s="19" t="s">
        <v>396</v>
      </c>
      <c r="J25" s="22" t="s">
        <v>13</v>
      </c>
      <c r="K25" s="8" t="s">
        <v>385</v>
      </c>
    </row>
    <row r="26" spans="1:11" ht="18.75">
      <c r="A26" s="12"/>
      <c r="B26" s="12"/>
      <c r="C26" s="12" t="s">
        <v>11</v>
      </c>
      <c r="D26" s="167"/>
      <c r="E26" s="12"/>
      <c r="F26" s="12"/>
      <c r="G26" s="12"/>
      <c r="H26" s="12"/>
      <c r="I26" s="12" t="s">
        <v>397</v>
      </c>
      <c r="J26" s="14"/>
      <c r="K26" s="12"/>
    </row>
    <row r="27" spans="1:11" ht="18.75">
      <c r="A27" s="634" t="s">
        <v>1173</v>
      </c>
      <c r="B27" s="634"/>
      <c r="C27" s="634"/>
      <c r="D27" s="634"/>
      <c r="E27" s="634"/>
      <c r="F27" s="634"/>
      <c r="G27" s="634"/>
      <c r="H27" s="634"/>
      <c r="I27" s="634"/>
      <c r="J27" s="634"/>
      <c r="K27" s="634"/>
    </row>
    <row r="28" spans="1:10" ht="18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1" ht="18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61"/>
    </row>
    <row r="30" spans="1:11" s="73" customFormat="1" ht="18.75">
      <c r="A30" s="265"/>
      <c r="B30" s="265"/>
      <c r="C30" s="265"/>
      <c r="D30" s="265"/>
      <c r="E30" s="325">
        <f>SUM(E12:E24)</f>
        <v>190000</v>
      </c>
      <c r="F30" s="325">
        <f>SUM(F12:F24)</f>
        <v>190000</v>
      </c>
      <c r="G30" s="325">
        <f>SUM(G12:G24)</f>
        <v>190000</v>
      </c>
      <c r="H30" s="325">
        <f>SUM(H12:H24)</f>
        <v>190000</v>
      </c>
      <c r="I30" s="265"/>
      <c r="J30" s="265"/>
      <c r="K30" s="326"/>
    </row>
    <row r="31" spans="1:11" ht="18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61"/>
    </row>
    <row r="32" spans="1:11" ht="18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61"/>
    </row>
    <row r="33" spans="1:11" ht="18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61"/>
    </row>
    <row r="34" spans="1:11" ht="18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61"/>
    </row>
    <row r="35" spans="1:11" ht="18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8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8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8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8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</sheetData>
  <sheetProtection/>
  <mergeCells count="11">
    <mergeCell ref="E9:H9"/>
    <mergeCell ref="A27:K27"/>
    <mergeCell ref="K9:K11"/>
    <mergeCell ref="A5:K5"/>
    <mergeCell ref="A6:K6"/>
    <mergeCell ref="A2:M2"/>
    <mergeCell ref="A3:M3"/>
    <mergeCell ref="A4:M4"/>
    <mergeCell ref="A9:A11"/>
    <mergeCell ref="B9:B11"/>
    <mergeCell ref="C9:C11"/>
  </mergeCells>
  <printOptions horizontalCentered="1"/>
  <pageMargins left="0.31496062992125984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N29"/>
  <sheetViews>
    <sheetView view="pageBreakPreview" zoomScaleSheetLayoutView="100" zoomScalePageLayoutView="0" workbookViewId="0" topLeftCell="A10">
      <selection activeCell="C19" sqref="C19"/>
    </sheetView>
  </sheetViews>
  <sheetFormatPr defaultColWidth="9.140625" defaultRowHeight="15"/>
  <cols>
    <col min="1" max="1" width="3.8515625" style="509" customWidth="1"/>
    <col min="2" max="2" width="20.7109375" style="509" customWidth="1"/>
    <col min="3" max="3" width="15.7109375" style="509" customWidth="1"/>
    <col min="4" max="4" width="16.421875" style="509" customWidth="1"/>
    <col min="5" max="5" width="5.57421875" style="509" customWidth="1"/>
    <col min="6" max="6" width="10.8515625" style="509" customWidth="1"/>
    <col min="7" max="7" width="10.421875" style="509" customWidth="1"/>
    <col min="8" max="9" width="10.7109375" style="509" customWidth="1"/>
    <col min="10" max="10" width="7.421875" style="509" customWidth="1"/>
    <col min="11" max="11" width="15.00390625" style="509" customWidth="1"/>
    <col min="12" max="12" width="7.7109375" style="509" customWidth="1"/>
    <col min="13" max="16" width="0" style="509" hidden="1" customWidth="1"/>
    <col min="17" max="16384" width="9.00390625" style="509" customWidth="1"/>
  </cols>
  <sheetData>
    <row r="1" spans="11:12" ht="18.75">
      <c r="K1" s="541" t="s">
        <v>1089</v>
      </c>
      <c r="L1" s="554"/>
    </row>
    <row r="2" spans="1:12" ht="18.75">
      <c r="A2" s="647" t="s">
        <v>361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1:12" ht="18.75">
      <c r="A3" s="647" t="s">
        <v>1569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ht="18.75">
      <c r="A4" s="647" t="s">
        <v>1527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</row>
    <row r="5" spans="1:12" ht="18" customHeight="1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</row>
    <row r="6" spans="1:14" ht="18.75">
      <c r="A6" s="648" t="s">
        <v>1601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555"/>
    </row>
    <row r="7" spans="1:14" ht="18.75">
      <c r="A7" s="648" t="s">
        <v>1546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555"/>
    </row>
    <row r="8" spans="1:14" ht="18.75">
      <c r="A8" s="2" t="s">
        <v>1137</v>
      </c>
      <c r="M8" s="30"/>
      <c r="N8" s="30"/>
    </row>
    <row r="9" ht="18.75">
      <c r="A9" s="525" t="s">
        <v>1638</v>
      </c>
    </row>
    <row r="10" spans="1:12" ht="18.75">
      <c r="A10" s="638" t="s">
        <v>0</v>
      </c>
      <c r="B10" s="638" t="s">
        <v>1</v>
      </c>
      <c r="C10" s="638" t="s">
        <v>2</v>
      </c>
      <c r="D10" s="526" t="s">
        <v>3</v>
      </c>
      <c r="E10" s="641" t="s">
        <v>4</v>
      </c>
      <c r="F10" s="642"/>
      <c r="G10" s="642"/>
      <c r="H10" s="642"/>
      <c r="I10" s="643"/>
      <c r="J10" s="526" t="s">
        <v>363</v>
      </c>
      <c r="K10" s="527" t="s">
        <v>5</v>
      </c>
      <c r="L10" s="644" t="s">
        <v>728</v>
      </c>
    </row>
    <row r="11" spans="1:12" ht="18.75">
      <c r="A11" s="639"/>
      <c r="B11" s="639"/>
      <c r="C11" s="639"/>
      <c r="D11" s="528" t="s">
        <v>6</v>
      </c>
      <c r="E11" s="529">
        <v>2561</v>
      </c>
      <c r="F11" s="526">
        <v>2562</v>
      </c>
      <c r="G11" s="530">
        <v>2563</v>
      </c>
      <c r="H11" s="530">
        <v>2564</v>
      </c>
      <c r="I11" s="530">
        <v>2565</v>
      </c>
      <c r="J11" s="528" t="s">
        <v>364</v>
      </c>
      <c r="K11" s="531" t="s">
        <v>7</v>
      </c>
      <c r="L11" s="645"/>
    </row>
    <row r="12" spans="1:12" ht="18.75">
      <c r="A12" s="640"/>
      <c r="B12" s="640"/>
      <c r="C12" s="640"/>
      <c r="D12" s="532"/>
      <c r="E12" s="533" t="s">
        <v>8</v>
      </c>
      <c r="F12" s="534" t="s">
        <v>8</v>
      </c>
      <c r="G12" s="535" t="s">
        <v>8</v>
      </c>
      <c r="H12" s="535" t="s">
        <v>8</v>
      </c>
      <c r="I12" s="535" t="s">
        <v>8</v>
      </c>
      <c r="J12" s="534"/>
      <c r="K12" s="536"/>
      <c r="L12" s="646"/>
    </row>
    <row r="13" spans="1:12" ht="18.75">
      <c r="A13" s="511">
        <v>1</v>
      </c>
      <c r="B13" s="517" t="s">
        <v>1602</v>
      </c>
      <c r="C13" s="517" t="s">
        <v>1607</v>
      </c>
      <c r="D13" s="517" t="s">
        <v>1604</v>
      </c>
      <c r="E13" s="538"/>
      <c r="F13" s="538">
        <v>2000000</v>
      </c>
      <c r="G13" s="538">
        <v>2000000</v>
      </c>
      <c r="H13" s="538">
        <v>2000000</v>
      </c>
      <c r="I13" s="538">
        <v>2000000</v>
      </c>
      <c r="J13" s="522" t="s">
        <v>447</v>
      </c>
      <c r="K13" s="523" t="s">
        <v>38</v>
      </c>
      <c r="L13" s="511" t="s">
        <v>450</v>
      </c>
    </row>
    <row r="14" spans="1:12" s="520" customFormat="1" ht="18.75">
      <c r="A14" s="9"/>
      <c r="B14" s="519" t="s">
        <v>1603</v>
      </c>
      <c r="C14" s="29" t="s">
        <v>1608</v>
      </c>
      <c r="D14" s="520" t="s">
        <v>1605</v>
      </c>
      <c r="E14" s="35"/>
      <c r="G14" s="519"/>
      <c r="H14" s="519"/>
      <c r="I14" s="519"/>
      <c r="J14" s="512" t="s">
        <v>559</v>
      </c>
      <c r="K14" s="29" t="s">
        <v>1576</v>
      </c>
      <c r="L14" s="512"/>
    </row>
    <row r="15" spans="1:12" s="520" customFormat="1" ht="18.75">
      <c r="A15" s="512"/>
      <c r="B15" s="520" t="s">
        <v>26</v>
      </c>
      <c r="C15" s="519" t="s">
        <v>1609</v>
      </c>
      <c r="D15" s="520" t="s">
        <v>1606</v>
      </c>
      <c r="E15" s="35"/>
      <c r="G15" s="519"/>
      <c r="H15" s="519"/>
      <c r="I15" s="519"/>
      <c r="J15" s="512" t="s">
        <v>561</v>
      </c>
      <c r="K15" s="520" t="s">
        <v>1579</v>
      </c>
      <c r="L15" s="512"/>
    </row>
    <row r="16" spans="1:12" s="520" customFormat="1" ht="18.75">
      <c r="A16" s="515"/>
      <c r="B16" s="516"/>
      <c r="C16" s="514"/>
      <c r="D16" s="516"/>
      <c r="E16" s="90"/>
      <c r="F16" s="516"/>
      <c r="G16" s="514"/>
      <c r="H16" s="514"/>
      <c r="I16" s="514"/>
      <c r="J16" s="514"/>
      <c r="K16" s="521" t="s">
        <v>1580</v>
      </c>
      <c r="L16" s="515"/>
    </row>
    <row r="17" spans="1:12" ht="18.75">
      <c r="A17" s="511">
        <v>2</v>
      </c>
      <c r="B17" s="517" t="s">
        <v>1570</v>
      </c>
      <c r="C17" s="517" t="s">
        <v>1571</v>
      </c>
      <c r="D17" s="517" t="s">
        <v>1572</v>
      </c>
      <c r="E17" s="538"/>
      <c r="F17" s="538">
        <v>500000</v>
      </c>
      <c r="G17" s="538">
        <v>500000</v>
      </c>
      <c r="H17" s="538">
        <v>500000</v>
      </c>
      <c r="I17" s="538">
        <v>500000</v>
      </c>
      <c r="J17" s="522" t="s">
        <v>447</v>
      </c>
      <c r="K17" s="523" t="s">
        <v>38</v>
      </c>
      <c r="L17" s="511" t="s">
        <v>450</v>
      </c>
    </row>
    <row r="18" spans="1:12" s="520" customFormat="1" ht="18.75">
      <c r="A18" s="9"/>
      <c r="B18" s="519" t="s">
        <v>1573</v>
      </c>
      <c r="C18" s="29" t="s">
        <v>1574</v>
      </c>
      <c r="D18" s="520" t="s">
        <v>1575</v>
      </c>
      <c r="E18" s="35"/>
      <c r="G18" s="519"/>
      <c r="H18" s="519"/>
      <c r="I18" s="519"/>
      <c r="J18" s="512" t="s">
        <v>559</v>
      </c>
      <c r="K18" s="29" t="s">
        <v>1576</v>
      </c>
      <c r="L18" s="512"/>
    </row>
    <row r="19" spans="1:12" s="520" customFormat="1" ht="18.75">
      <c r="A19" s="512"/>
      <c r="B19" s="520" t="s">
        <v>362</v>
      </c>
      <c r="C19" s="519" t="s">
        <v>1577</v>
      </c>
      <c r="D19" s="520" t="s">
        <v>1578</v>
      </c>
      <c r="E19" s="35"/>
      <c r="G19" s="519"/>
      <c r="H19" s="519"/>
      <c r="I19" s="519"/>
      <c r="J19" s="512" t="s">
        <v>561</v>
      </c>
      <c r="K19" s="520" t="s">
        <v>1579</v>
      </c>
      <c r="L19" s="512"/>
    </row>
    <row r="20" spans="1:12" s="520" customFormat="1" ht="18.75">
      <c r="A20" s="515"/>
      <c r="B20" s="516"/>
      <c r="C20" s="514"/>
      <c r="D20" s="516" t="s">
        <v>1535</v>
      </c>
      <c r="E20" s="90"/>
      <c r="F20" s="516"/>
      <c r="G20" s="514"/>
      <c r="H20" s="514"/>
      <c r="I20" s="514"/>
      <c r="J20" s="514"/>
      <c r="K20" s="521" t="s">
        <v>1580</v>
      </c>
      <c r="L20" s="515"/>
    </row>
    <row r="21" spans="1:12" ht="18.75">
      <c r="A21" s="553"/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</row>
    <row r="22" spans="1:12" ht="18.75">
      <c r="A22" s="553"/>
      <c r="B22" s="553"/>
      <c r="C22" s="553"/>
      <c r="D22" s="553"/>
      <c r="E22" s="553"/>
      <c r="F22" s="553"/>
      <c r="G22" s="553"/>
      <c r="H22" s="553"/>
      <c r="I22" s="553"/>
      <c r="J22" s="553"/>
      <c r="K22" s="553"/>
      <c r="L22" s="553"/>
    </row>
    <row r="23" spans="1:12" ht="18.75">
      <c r="A23" s="553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</row>
    <row r="24" spans="1:12" ht="18.75">
      <c r="A24" s="553"/>
      <c r="B24" s="553"/>
      <c r="C24" s="553"/>
      <c r="D24" s="553"/>
      <c r="E24" s="553"/>
      <c r="F24" s="553"/>
      <c r="G24" s="553"/>
      <c r="H24" s="553"/>
      <c r="I24" s="553"/>
      <c r="J24" s="553"/>
      <c r="K24" s="553"/>
      <c r="L24" s="553"/>
    </row>
    <row r="25" spans="1:12" ht="18.75">
      <c r="A25" s="553"/>
      <c r="B25" s="553"/>
      <c r="C25" s="553"/>
      <c r="D25" s="553"/>
      <c r="E25" s="553"/>
      <c r="F25" s="553"/>
      <c r="G25" s="553"/>
      <c r="H25" s="553"/>
      <c r="I25" s="553"/>
      <c r="J25" s="553"/>
      <c r="K25" s="553"/>
      <c r="L25" s="553"/>
    </row>
    <row r="26" spans="1:12" ht="18.75">
      <c r="A26" s="553"/>
      <c r="B26" s="553"/>
      <c r="C26" s="553"/>
      <c r="D26" s="553"/>
      <c r="E26" s="553"/>
      <c r="F26" s="553"/>
      <c r="G26" s="553"/>
      <c r="H26" s="553"/>
      <c r="I26" s="553"/>
      <c r="J26" s="553"/>
      <c r="K26" s="553"/>
      <c r="L26" s="553"/>
    </row>
    <row r="27" spans="1:12" ht="18.75">
      <c r="A27" s="595" t="s">
        <v>1642</v>
      </c>
      <c r="B27" s="595"/>
      <c r="C27" s="595"/>
      <c r="D27" s="595"/>
      <c r="E27" s="595"/>
      <c r="F27" s="595"/>
      <c r="G27" s="595"/>
      <c r="H27" s="595"/>
      <c r="I27" s="595"/>
      <c r="J27" s="595"/>
      <c r="K27" s="595"/>
      <c r="L27" s="595"/>
    </row>
    <row r="28" spans="1:12" ht="18.75">
      <c r="A28" s="513"/>
      <c r="B28" s="520"/>
      <c r="C28" s="520"/>
      <c r="D28" s="513"/>
      <c r="E28" s="520"/>
      <c r="F28" s="520"/>
      <c r="G28" s="520"/>
      <c r="H28" s="520"/>
      <c r="I28" s="520"/>
      <c r="J28" s="520"/>
      <c r="K28" s="520"/>
      <c r="L28" s="513"/>
    </row>
    <row r="29" spans="1:11" ht="18.75">
      <c r="A29" s="513"/>
      <c r="B29" s="520"/>
      <c r="C29" s="520"/>
      <c r="D29" s="513"/>
      <c r="E29" s="539">
        <f>SUM(E17:E20)</f>
        <v>0</v>
      </c>
      <c r="F29" s="539">
        <f>SUM(F17:F20)</f>
        <v>500000</v>
      </c>
      <c r="G29" s="539">
        <f>SUM(G17:G20)</f>
        <v>500000</v>
      </c>
      <c r="H29" s="539">
        <f>SUM(H17:H20)</f>
        <v>500000</v>
      </c>
      <c r="I29" s="539">
        <f>SUM(I17:I20)</f>
        <v>500000</v>
      </c>
      <c r="J29" s="520"/>
      <c r="K29" s="520"/>
    </row>
  </sheetData>
  <sheetProtection/>
  <mergeCells count="12">
    <mergeCell ref="A2:L2"/>
    <mergeCell ref="A3:L3"/>
    <mergeCell ref="A4:L4"/>
    <mergeCell ref="A5:L5"/>
    <mergeCell ref="A6:M6"/>
    <mergeCell ref="A7:M7"/>
    <mergeCell ref="A10:A12"/>
    <mergeCell ref="B10:B12"/>
    <mergeCell ref="C10:C12"/>
    <mergeCell ref="E10:I10"/>
    <mergeCell ref="L10:L12"/>
    <mergeCell ref="A27:L27"/>
  </mergeCells>
  <printOptions horizontalCentered="1"/>
  <pageMargins left="0.1968503937007874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6"/>
  <sheetViews>
    <sheetView view="pageBreakPreview" zoomScaleSheetLayoutView="100" zoomScalePageLayoutView="0" workbookViewId="0" topLeftCell="A37">
      <selection activeCell="D50" sqref="D50"/>
    </sheetView>
  </sheetViews>
  <sheetFormatPr defaultColWidth="9.140625" defaultRowHeight="15"/>
  <cols>
    <col min="1" max="1" width="3.8515625" style="509" customWidth="1"/>
    <col min="2" max="2" width="22.421875" style="509" customWidth="1"/>
    <col min="3" max="3" width="15.7109375" style="509" customWidth="1"/>
    <col min="4" max="4" width="16.421875" style="509" customWidth="1"/>
    <col min="5" max="5" width="5.57421875" style="509" customWidth="1"/>
    <col min="6" max="6" width="9.28125" style="509" customWidth="1"/>
    <col min="7" max="7" width="9.421875" style="509" customWidth="1"/>
    <col min="8" max="9" width="9.00390625" style="509" customWidth="1"/>
    <col min="10" max="10" width="8.7109375" style="509" customWidth="1"/>
    <col min="11" max="11" width="16.7109375" style="509" customWidth="1"/>
    <col min="12" max="12" width="8.8515625" style="509" customWidth="1"/>
    <col min="13" max="16" width="0" style="509" hidden="1" customWidth="1"/>
    <col min="17" max="16384" width="9.00390625" style="509" customWidth="1"/>
  </cols>
  <sheetData>
    <row r="1" spans="11:12" ht="18.75">
      <c r="K1" s="541" t="s">
        <v>1089</v>
      </c>
      <c r="L1" s="544"/>
    </row>
    <row r="2" spans="1:12" ht="18.75">
      <c r="A2" s="647" t="s">
        <v>361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1:12" ht="18.75">
      <c r="A3" s="647" t="s">
        <v>1569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ht="18.75">
      <c r="A4" s="647" t="s">
        <v>1527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</row>
    <row r="5" spans="1:12" ht="18" customHeight="1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</row>
    <row r="6" spans="1:14" ht="18.75">
      <c r="A6" s="648" t="s">
        <v>1595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543"/>
    </row>
    <row r="7" spans="1:14" ht="18.75">
      <c r="A7" s="648" t="s">
        <v>1546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543"/>
    </row>
    <row r="8" spans="1:14" ht="18.75">
      <c r="A8" s="2" t="s">
        <v>1137</v>
      </c>
      <c r="M8" s="30"/>
      <c r="N8" s="30"/>
    </row>
    <row r="9" ht="18.75">
      <c r="A9" s="525" t="s">
        <v>1543</v>
      </c>
    </row>
    <row r="10" spans="1:12" ht="18.75">
      <c r="A10" s="638" t="s">
        <v>0</v>
      </c>
      <c r="B10" s="638" t="s">
        <v>1</v>
      </c>
      <c r="C10" s="638" t="s">
        <v>2</v>
      </c>
      <c r="D10" s="526" t="s">
        <v>3</v>
      </c>
      <c r="E10" s="641" t="s">
        <v>4</v>
      </c>
      <c r="F10" s="642"/>
      <c r="G10" s="642"/>
      <c r="H10" s="642"/>
      <c r="I10" s="643"/>
      <c r="J10" s="526" t="s">
        <v>363</v>
      </c>
      <c r="K10" s="527" t="s">
        <v>5</v>
      </c>
      <c r="L10" s="644" t="s">
        <v>728</v>
      </c>
    </row>
    <row r="11" spans="1:12" ht="18.75">
      <c r="A11" s="639"/>
      <c r="B11" s="639"/>
      <c r="C11" s="639"/>
      <c r="D11" s="528" t="s">
        <v>6</v>
      </c>
      <c r="E11" s="529">
        <v>2561</v>
      </c>
      <c r="F11" s="526">
        <v>2562</v>
      </c>
      <c r="G11" s="530">
        <v>2563</v>
      </c>
      <c r="H11" s="530">
        <v>2564</v>
      </c>
      <c r="I11" s="530">
        <v>2565</v>
      </c>
      <c r="J11" s="528" t="s">
        <v>364</v>
      </c>
      <c r="K11" s="531" t="s">
        <v>7</v>
      </c>
      <c r="L11" s="645"/>
    </row>
    <row r="12" spans="1:12" ht="18.75">
      <c r="A12" s="640"/>
      <c r="B12" s="640"/>
      <c r="C12" s="640"/>
      <c r="D12" s="532"/>
      <c r="E12" s="533" t="s">
        <v>8</v>
      </c>
      <c r="F12" s="534" t="s">
        <v>8</v>
      </c>
      <c r="G12" s="535" t="s">
        <v>8</v>
      </c>
      <c r="H12" s="535" t="s">
        <v>8</v>
      </c>
      <c r="I12" s="535" t="s">
        <v>8</v>
      </c>
      <c r="J12" s="534"/>
      <c r="K12" s="536"/>
      <c r="L12" s="646"/>
    </row>
    <row r="13" spans="1:12" s="520" customFormat="1" ht="18.75">
      <c r="A13" s="511">
        <v>1</v>
      </c>
      <c r="B13" s="519" t="s">
        <v>1547</v>
      </c>
      <c r="C13" s="517" t="s">
        <v>1548</v>
      </c>
      <c r="D13" s="517" t="s">
        <v>1549</v>
      </c>
      <c r="E13" s="538"/>
      <c r="F13" s="538">
        <v>290000</v>
      </c>
      <c r="G13" s="538">
        <v>290000</v>
      </c>
      <c r="H13" s="538">
        <v>290000</v>
      </c>
      <c r="I13" s="538">
        <v>290000</v>
      </c>
      <c r="J13" s="522" t="s">
        <v>447</v>
      </c>
      <c r="K13" s="523" t="s">
        <v>38</v>
      </c>
      <c r="L13" s="511" t="s">
        <v>450</v>
      </c>
    </row>
    <row r="14" spans="1:12" s="520" customFormat="1" ht="18.75">
      <c r="A14" s="9"/>
      <c r="B14" s="519" t="s">
        <v>1550</v>
      </c>
      <c r="C14" s="29" t="s">
        <v>1551</v>
      </c>
      <c r="D14" s="520" t="s">
        <v>1552</v>
      </c>
      <c r="E14" s="35"/>
      <c r="G14" s="519"/>
      <c r="H14" s="519"/>
      <c r="I14" s="519"/>
      <c r="J14" s="512" t="s">
        <v>559</v>
      </c>
      <c r="K14" s="29" t="s">
        <v>1536</v>
      </c>
      <c r="L14" s="512"/>
    </row>
    <row r="15" spans="1:12" s="520" customFormat="1" ht="18.75">
      <c r="A15" s="515"/>
      <c r="B15" s="516" t="s">
        <v>1553</v>
      </c>
      <c r="C15" s="514"/>
      <c r="D15" s="516" t="s">
        <v>1554</v>
      </c>
      <c r="E15" s="90"/>
      <c r="F15" s="516"/>
      <c r="G15" s="514"/>
      <c r="H15" s="514"/>
      <c r="I15" s="514"/>
      <c r="J15" s="515" t="s">
        <v>561</v>
      </c>
      <c r="K15" s="516" t="s">
        <v>1537</v>
      </c>
      <c r="L15" s="515"/>
    </row>
    <row r="16" spans="1:12" s="520" customFormat="1" ht="18.75">
      <c r="A16" s="511">
        <v>2</v>
      </c>
      <c r="B16" s="519" t="s">
        <v>1555</v>
      </c>
      <c r="C16" s="517" t="s">
        <v>1548</v>
      </c>
      <c r="D16" s="517" t="s">
        <v>1549</v>
      </c>
      <c r="E16" s="538"/>
      <c r="F16" s="538">
        <v>290000</v>
      </c>
      <c r="G16" s="538">
        <v>290000</v>
      </c>
      <c r="H16" s="538">
        <v>290000</v>
      </c>
      <c r="I16" s="538">
        <v>290000</v>
      </c>
      <c r="J16" s="522" t="s">
        <v>447</v>
      </c>
      <c r="K16" s="523" t="s">
        <v>38</v>
      </c>
      <c r="L16" s="511" t="s">
        <v>450</v>
      </c>
    </row>
    <row r="17" spans="1:12" s="520" customFormat="1" ht="18.75">
      <c r="A17" s="9"/>
      <c r="B17" s="519" t="s">
        <v>1556</v>
      </c>
      <c r="C17" s="29" t="s">
        <v>1551</v>
      </c>
      <c r="D17" s="520" t="s">
        <v>1552</v>
      </c>
      <c r="E17" s="35"/>
      <c r="G17" s="519"/>
      <c r="H17" s="519"/>
      <c r="I17" s="519"/>
      <c r="J17" s="512" t="s">
        <v>559</v>
      </c>
      <c r="K17" s="29" t="s">
        <v>1536</v>
      </c>
      <c r="L17" s="512"/>
    </row>
    <row r="18" spans="1:12" s="520" customFormat="1" ht="18.75">
      <c r="A18" s="515"/>
      <c r="B18" s="516" t="s">
        <v>1553</v>
      </c>
      <c r="C18" s="514"/>
      <c r="D18" s="516" t="s">
        <v>1554</v>
      </c>
      <c r="E18" s="90"/>
      <c r="F18" s="516"/>
      <c r="G18" s="514"/>
      <c r="H18" s="514"/>
      <c r="I18" s="514"/>
      <c r="J18" s="515" t="s">
        <v>561</v>
      </c>
      <c r="K18" s="516" t="s">
        <v>1537</v>
      </c>
      <c r="L18" s="515"/>
    </row>
    <row r="19" spans="1:12" s="520" customFormat="1" ht="18.75">
      <c r="A19" s="511">
        <v>3</v>
      </c>
      <c r="B19" s="519" t="s">
        <v>1610</v>
      </c>
      <c r="C19" s="517" t="s">
        <v>1611</v>
      </c>
      <c r="D19" s="517" t="s">
        <v>1612</v>
      </c>
      <c r="E19" s="538"/>
      <c r="F19" s="538">
        <v>55000</v>
      </c>
      <c r="G19" s="538">
        <v>55000</v>
      </c>
      <c r="H19" s="538">
        <v>55000</v>
      </c>
      <c r="I19" s="538">
        <v>55000</v>
      </c>
      <c r="J19" s="522" t="s">
        <v>447</v>
      </c>
      <c r="K19" s="523" t="s">
        <v>38</v>
      </c>
      <c r="L19" s="511" t="s">
        <v>450</v>
      </c>
    </row>
    <row r="20" spans="1:12" s="520" customFormat="1" ht="18.75">
      <c r="A20" s="9"/>
      <c r="B20" s="519" t="s">
        <v>1613</v>
      </c>
      <c r="C20" s="29" t="s">
        <v>1551</v>
      </c>
      <c r="D20" s="520" t="s">
        <v>1614</v>
      </c>
      <c r="E20" s="35"/>
      <c r="G20" s="519"/>
      <c r="H20" s="519"/>
      <c r="I20" s="519"/>
      <c r="J20" s="512" t="s">
        <v>559</v>
      </c>
      <c r="K20" s="29" t="s">
        <v>1536</v>
      </c>
      <c r="L20" s="512"/>
    </row>
    <row r="21" spans="1:12" s="520" customFormat="1" ht="18.75">
      <c r="A21" s="515"/>
      <c r="B21" s="516" t="s">
        <v>1553</v>
      </c>
      <c r="C21" s="514"/>
      <c r="D21" s="516" t="s">
        <v>1615</v>
      </c>
      <c r="E21" s="90"/>
      <c r="F21" s="516"/>
      <c r="G21" s="514"/>
      <c r="H21" s="514"/>
      <c r="I21" s="514"/>
      <c r="J21" s="515" t="s">
        <v>561</v>
      </c>
      <c r="K21" s="516" t="s">
        <v>1537</v>
      </c>
      <c r="L21" s="515"/>
    </row>
    <row r="22" spans="1:12" ht="18.75">
      <c r="A22" s="511">
        <v>4</v>
      </c>
      <c r="B22" s="517" t="s">
        <v>1557</v>
      </c>
      <c r="C22" s="517" t="s">
        <v>1531</v>
      </c>
      <c r="D22" s="517" t="s">
        <v>1532</v>
      </c>
      <c r="E22" s="538"/>
      <c r="F22" s="538">
        <v>350000</v>
      </c>
      <c r="G22" s="538">
        <v>350000</v>
      </c>
      <c r="H22" s="538">
        <v>350000</v>
      </c>
      <c r="I22" s="538">
        <v>350000</v>
      </c>
      <c r="J22" s="522" t="s">
        <v>447</v>
      </c>
      <c r="K22" s="523" t="s">
        <v>38</v>
      </c>
      <c r="L22" s="511" t="s">
        <v>450</v>
      </c>
    </row>
    <row r="23" spans="1:12" s="520" customFormat="1" ht="18.75">
      <c r="A23" s="9"/>
      <c r="B23" s="519" t="s">
        <v>1558</v>
      </c>
      <c r="C23" s="29" t="s">
        <v>1559</v>
      </c>
      <c r="D23" s="520" t="s">
        <v>1533</v>
      </c>
      <c r="E23" s="35"/>
      <c r="G23" s="519"/>
      <c r="H23" s="519"/>
      <c r="I23" s="519"/>
      <c r="J23" s="512" t="s">
        <v>559</v>
      </c>
      <c r="K23" s="29" t="s">
        <v>1536</v>
      </c>
      <c r="L23" s="512"/>
    </row>
    <row r="24" spans="1:12" s="520" customFormat="1" ht="18.75">
      <c r="A24" s="512"/>
      <c r="B24" s="520" t="s">
        <v>1553</v>
      </c>
      <c r="C24" s="519"/>
      <c r="D24" s="520" t="s">
        <v>1534</v>
      </c>
      <c r="E24" s="35"/>
      <c r="G24" s="519"/>
      <c r="H24" s="519"/>
      <c r="I24" s="519"/>
      <c r="J24" s="512" t="s">
        <v>561</v>
      </c>
      <c r="K24" s="520" t="s">
        <v>1537</v>
      </c>
      <c r="L24" s="512"/>
    </row>
    <row r="25" spans="1:12" s="520" customFormat="1" ht="18.75">
      <c r="A25" s="515"/>
      <c r="B25" s="516"/>
      <c r="C25" s="514"/>
      <c r="D25" s="516" t="s">
        <v>1535</v>
      </c>
      <c r="E25" s="90"/>
      <c r="F25" s="516"/>
      <c r="G25" s="514"/>
      <c r="H25" s="514"/>
      <c r="I25" s="514"/>
      <c r="J25" s="514"/>
      <c r="K25" s="521"/>
      <c r="L25" s="515"/>
    </row>
    <row r="26" spans="1:12" s="520" customFormat="1" ht="18.75">
      <c r="A26" s="649" t="s">
        <v>1643</v>
      </c>
      <c r="B26" s="649"/>
      <c r="C26" s="649"/>
      <c r="D26" s="649"/>
      <c r="E26" s="649"/>
      <c r="F26" s="649"/>
      <c r="G26" s="649"/>
      <c r="H26" s="649"/>
      <c r="I26" s="649"/>
      <c r="J26" s="649"/>
      <c r="K26" s="649"/>
      <c r="L26" s="649"/>
    </row>
    <row r="27" spans="1:12" s="520" customFormat="1" ht="18.75">
      <c r="A27" s="513"/>
      <c r="E27" s="94"/>
      <c r="L27" s="513"/>
    </row>
    <row r="28" spans="1:12" s="520" customFormat="1" ht="18.75">
      <c r="A28" s="513"/>
      <c r="E28" s="94"/>
      <c r="K28" s="541" t="s">
        <v>1089</v>
      </c>
      <c r="L28" s="513"/>
    </row>
    <row r="29" spans="1:12" s="520" customFormat="1" ht="18.75">
      <c r="A29" s="513"/>
      <c r="E29" s="94"/>
      <c r="K29" s="674"/>
      <c r="L29" s="513"/>
    </row>
    <row r="30" spans="1:14" ht="18.75">
      <c r="A30" s="648" t="s">
        <v>1595</v>
      </c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590"/>
    </row>
    <row r="31" spans="1:14" ht="18.75">
      <c r="A31" s="648" t="s">
        <v>1546</v>
      </c>
      <c r="B31" s="648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590"/>
    </row>
    <row r="32" spans="1:14" ht="18.75">
      <c r="A32" s="2" t="s">
        <v>1137</v>
      </c>
      <c r="M32" s="30"/>
      <c r="N32" s="30"/>
    </row>
    <row r="33" ht="18.75">
      <c r="A33" s="525" t="s">
        <v>1543</v>
      </c>
    </row>
    <row r="34" spans="1:12" ht="18.75">
      <c r="A34" s="638" t="s">
        <v>0</v>
      </c>
      <c r="B34" s="638" t="s">
        <v>1</v>
      </c>
      <c r="C34" s="638" t="s">
        <v>2</v>
      </c>
      <c r="D34" s="526" t="s">
        <v>3</v>
      </c>
      <c r="E34" s="641" t="s">
        <v>4</v>
      </c>
      <c r="F34" s="642"/>
      <c r="G34" s="642"/>
      <c r="H34" s="642"/>
      <c r="I34" s="643"/>
      <c r="J34" s="526" t="s">
        <v>363</v>
      </c>
      <c r="K34" s="527" t="s">
        <v>5</v>
      </c>
      <c r="L34" s="644" t="s">
        <v>728</v>
      </c>
    </row>
    <row r="35" spans="1:12" ht="18.75">
      <c r="A35" s="639"/>
      <c r="B35" s="639"/>
      <c r="C35" s="639"/>
      <c r="D35" s="528" t="s">
        <v>6</v>
      </c>
      <c r="E35" s="529">
        <v>2561</v>
      </c>
      <c r="F35" s="526">
        <v>2562</v>
      </c>
      <c r="G35" s="530">
        <v>2563</v>
      </c>
      <c r="H35" s="530">
        <v>2564</v>
      </c>
      <c r="I35" s="530">
        <v>2565</v>
      </c>
      <c r="J35" s="528" t="s">
        <v>364</v>
      </c>
      <c r="K35" s="531" t="s">
        <v>7</v>
      </c>
      <c r="L35" s="645"/>
    </row>
    <row r="36" spans="1:12" ht="18.75">
      <c r="A36" s="640"/>
      <c r="B36" s="640"/>
      <c r="C36" s="640"/>
      <c r="D36" s="532"/>
      <c r="E36" s="533" t="s">
        <v>8</v>
      </c>
      <c r="F36" s="534" t="s">
        <v>8</v>
      </c>
      <c r="G36" s="535" t="s">
        <v>8</v>
      </c>
      <c r="H36" s="535" t="s">
        <v>8</v>
      </c>
      <c r="I36" s="535" t="s">
        <v>8</v>
      </c>
      <c r="J36" s="534"/>
      <c r="K36" s="536"/>
      <c r="L36" s="646"/>
    </row>
    <row r="37" spans="1:12" ht="18.75">
      <c r="A37" s="511">
        <v>5</v>
      </c>
      <c r="B37" s="517" t="s">
        <v>1557</v>
      </c>
      <c r="C37" s="517" t="s">
        <v>1531</v>
      </c>
      <c r="D37" s="517" t="s">
        <v>1532</v>
      </c>
      <c r="E37" s="538"/>
      <c r="F37" s="538">
        <v>420000</v>
      </c>
      <c r="G37" s="538">
        <v>420000</v>
      </c>
      <c r="H37" s="538">
        <v>420000</v>
      </c>
      <c r="I37" s="538">
        <v>420000</v>
      </c>
      <c r="J37" s="522" t="s">
        <v>447</v>
      </c>
      <c r="K37" s="523" t="s">
        <v>38</v>
      </c>
      <c r="L37" s="511" t="s">
        <v>450</v>
      </c>
    </row>
    <row r="38" spans="1:12" s="520" customFormat="1" ht="18.75">
      <c r="A38" s="9"/>
      <c r="B38" s="519" t="s">
        <v>662</v>
      </c>
      <c r="C38" s="29" t="s">
        <v>1560</v>
      </c>
      <c r="D38" s="520" t="s">
        <v>1533</v>
      </c>
      <c r="E38" s="35"/>
      <c r="G38" s="519"/>
      <c r="H38" s="519"/>
      <c r="I38" s="519"/>
      <c r="J38" s="512" t="s">
        <v>559</v>
      </c>
      <c r="K38" s="29" t="s">
        <v>1536</v>
      </c>
      <c r="L38" s="512"/>
    </row>
    <row r="39" spans="1:12" s="520" customFormat="1" ht="18.75">
      <c r="A39" s="512"/>
      <c r="B39" s="520" t="s">
        <v>1561</v>
      </c>
      <c r="C39" s="519" t="s">
        <v>1562</v>
      </c>
      <c r="D39" s="520" t="s">
        <v>1534</v>
      </c>
      <c r="E39" s="35"/>
      <c r="G39" s="519"/>
      <c r="H39" s="519"/>
      <c r="I39" s="519"/>
      <c r="J39" s="512" t="s">
        <v>561</v>
      </c>
      <c r="K39" s="520" t="s">
        <v>1537</v>
      </c>
      <c r="L39" s="512"/>
    </row>
    <row r="40" spans="1:12" s="520" customFormat="1" ht="18.75">
      <c r="A40" s="515"/>
      <c r="B40" s="516"/>
      <c r="C40" s="514" t="s">
        <v>26</v>
      </c>
      <c r="D40" s="516" t="s">
        <v>1535</v>
      </c>
      <c r="E40" s="90"/>
      <c r="F40" s="516"/>
      <c r="G40" s="514"/>
      <c r="H40" s="514"/>
      <c r="I40" s="514"/>
      <c r="J40" s="514"/>
      <c r="K40" s="521"/>
      <c r="L40" s="515"/>
    </row>
    <row r="41" spans="1:12" s="109" customFormat="1" ht="18.75">
      <c r="A41" s="540">
        <v>6</v>
      </c>
      <c r="B41" s="120" t="s">
        <v>1563</v>
      </c>
      <c r="C41" s="120" t="s">
        <v>630</v>
      </c>
      <c r="D41" s="282" t="s">
        <v>1564</v>
      </c>
      <c r="E41" s="254"/>
      <c r="F41" s="254">
        <v>393800</v>
      </c>
      <c r="G41" s="254">
        <v>393800</v>
      </c>
      <c r="H41" s="254">
        <v>393800</v>
      </c>
      <c r="I41" s="254">
        <v>393800</v>
      </c>
      <c r="J41" s="254" t="s">
        <v>559</v>
      </c>
      <c r="K41" s="120" t="s">
        <v>582</v>
      </c>
      <c r="L41" s="119" t="s">
        <v>450</v>
      </c>
    </row>
    <row r="42" spans="1:12" s="109" customFormat="1" ht="18.75">
      <c r="A42" s="250"/>
      <c r="B42" s="125" t="s">
        <v>1565</v>
      </c>
      <c r="C42" s="125" t="s">
        <v>1566</v>
      </c>
      <c r="D42" s="127" t="s">
        <v>1567</v>
      </c>
      <c r="E42" s="125"/>
      <c r="F42" s="125"/>
      <c r="G42" s="125"/>
      <c r="H42" s="125"/>
      <c r="I42" s="125"/>
      <c r="J42" s="125" t="s">
        <v>561</v>
      </c>
      <c r="K42" s="125" t="s">
        <v>583</v>
      </c>
      <c r="L42" s="556"/>
    </row>
    <row r="43" spans="1:12" s="103" customFormat="1" ht="18.75">
      <c r="A43" s="276"/>
      <c r="B43" s="133" t="s">
        <v>1553</v>
      </c>
      <c r="C43" s="133" t="s">
        <v>75</v>
      </c>
      <c r="D43" s="135" t="s">
        <v>1568</v>
      </c>
      <c r="E43" s="133"/>
      <c r="F43" s="133"/>
      <c r="G43" s="133"/>
      <c r="H43" s="133"/>
      <c r="I43" s="133"/>
      <c r="J43" s="133"/>
      <c r="K43" s="133"/>
      <c r="L43" s="557"/>
    </row>
    <row r="44" spans="1:12" ht="18.75">
      <c r="A44" s="545"/>
      <c r="B44" s="545"/>
      <c r="C44" s="545"/>
      <c r="D44" s="545"/>
      <c r="E44" s="545"/>
      <c r="F44" s="545"/>
      <c r="G44" s="545"/>
      <c r="H44" s="553"/>
      <c r="I44" s="545"/>
      <c r="J44" s="545"/>
      <c r="K44" s="545"/>
      <c r="L44" s="545"/>
    </row>
    <row r="45" spans="1:12" ht="18.75">
      <c r="A45" s="545"/>
      <c r="B45" s="545"/>
      <c r="C45" s="545"/>
      <c r="D45" s="545"/>
      <c r="E45" s="545"/>
      <c r="F45" s="545"/>
      <c r="G45" s="545"/>
      <c r="H45" s="553"/>
      <c r="I45" s="545"/>
      <c r="J45" s="545"/>
      <c r="K45" s="545"/>
      <c r="L45" s="545"/>
    </row>
    <row r="46" spans="1:12" ht="18.75">
      <c r="A46" s="562"/>
      <c r="B46" s="562"/>
      <c r="C46" s="562"/>
      <c r="D46" s="562"/>
      <c r="E46" s="562"/>
      <c r="F46" s="562"/>
      <c r="G46" s="562"/>
      <c r="H46" s="562"/>
      <c r="I46" s="562"/>
      <c r="J46" s="562"/>
      <c r="K46" s="562"/>
      <c r="L46" s="562"/>
    </row>
    <row r="47" spans="1:12" ht="18.75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</row>
    <row r="48" spans="1:12" ht="18.75">
      <c r="A48" s="562"/>
      <c r="B48" s="562"/>
      <c r="C48" s="562"/>
      <c r="D48" s="562"/>
      <c r="E48" s="562"/>
      <c r="F48" s="562"/>
      <c r="G48" s="562"/>
      <c r="H48" s="562"/>
      <c r="I48" s="562"/>
      <c r="J48" s="562"/>
      <c r="K48" s="562"/>
      <c r="L48" s="562"/>
    </row>
    <row r="49" spans="1:12" ht="18.75">
      <c r="A49" s="562"/>
      <c r="B49" s="562"/>
      <c r="C49" s="562"/>
      <c r="D49" s="562"/>
      <c r="E49" s="562"/>
      <c r="F49" s="562"/>
      <c r="G49" s="562"/>
      <c r="H49" s="562"/>
      <c r="I49" s="562"/>
      <c r="J49" s="562"/>
      <c r="K49" s="562"/>
      <c r="L49" s="562"/>
    </row>
    <row r="50" spans="1:12" ht="18.75">
      <c r="A50" s="562"/>
      <c r="B50" s="562"/>
      <c r="C50" s="562"/>
      <c r="D50" s="562"/>
      <c r="E50" s="562"/>
      <c r="F50" s="562"/>
      <c r="G50" s="562"/>
      <c r="H50" s="562"/>
      <c r="I50" s="562"/>
      <c r="J50" s="562"/>
      <c r="K50" s="562"/>
      <c r="L50" s="562"/>
    </row>
    <row r="51" spans="1:12" ht="18.75">
      <c r="A51" s="545"/>
      <c r="B51" s="545"/>
      <c r="C51" s="545"/>
      <c r="D51" s="545"/>
      <c r="E51" s="545"/>
      <c r="F51" s="545"/>
      <c r="G51" s="545"/>
      <c r="H51" s="553"/>
      <c r="I51" s="545"/>
      <c r="J51" s="545"/>
      <c r="K51" s="545"/>
      <c r="L51" s="545"/>
    </row>
    <row r="52" spans="1:12" ht="18.75">
      <c r="A52" s="545"/>
      <c r="B52" s="545"/>
      <c r="C52" s="545"/>
      <c r="D52" s="545"/>
      <c r="E52" s="545"/>
      <c r="F52" s="545"/>
      <c r="G52" s="545"/>
      <c r="H52" s="553"/>
      <c r="I52" s="545"/>
      <c r="J52" s="545"/>
      <c r="K52" s="545"/>
      <c r="L52" s="545"/>
    </row>
    <row r="53" spans="1:12" ht="18.75">
      <c r="A53" s="595" t="s">
        <v>1644</v>
      </c>
      <c r="B53" s="595"/>
      <c r="C53" s="595"/>
      <c r="D53" s="595"/>
      <c r="E53" s="595"/>
      <c r="F53" s="595"/>
      <c r="G53" s="595"/>
      <c r="H53" s="595"/>
      <c r="I53" s="595"/>
      <c r="J53" s="595"/>
      <c r="K53" s="595"/>
      <c r="L53" s="595"/>
    </row>
    <row r="54" spans="1:12" ht="18.75">
      <c r="A54" s="545"/>
      <c r="B54" s="545"/>
      <c r="C54" s="545"/>
      <c r="D54" s="545"/>
      <c r="E54" s="545"/>
      <c r="F54" s="545"/>
      <c r="G54" s="545"/>
      <c r="H54" s="553"/>
      <c r="I54" s="545"/>
      <c r="J54" s="545"/>
      <c r="K54" s="545"/>
      <c r="L54" s="545"/>
    </row>
    <row r="55" spans="1:12" ht="18.75">
      <c r="A55" s="513"/>
      <c r="B55" s="520"/>
      <c r="C55" s="520"/>
      <c r="D55" s="513"/>
      <c r="E55" s="520"/>
      <c r="F55" s="520"/>
      <c r="G55" s="520"/>
      <c r="H55" s="520"/>
      <c r="I55" s="520"/>
      <c r="J55" s="520"/>
      <c r="K55" s="520"/>
      <c r="L55" s="513"/>
    </row>
    <row r="56" spans="1:12" ht="18.75">
      <c r="A56" s="513"/>
      <c r="B56" s="520"/>
      <c r="C56" s="539">
        <f>F56</f>
        <v>1798800</v>
      </c>
      <c r="D56" s="513"/>
      <c r="E56" s="539">
        <f>SUM(E13:E16)</f>
        <v>0</v>
      </c>
      <c r="F56" s="539">
        <f>SUM(F13+F16+F19+F22+F37+F41)</f>
        <v>1798800</v>
      </c>
      <c r="G56" s="539"/>
      <c r="H56" s="539"/>
      <c r="I56" s="539"/>
      <c r="J56" s="520"/>
      <c r="K56" s="520"/>
      <c r="L56" s="513"/>
    </row>
  </sheetData>
  <sheetProtection/>
  <mergeCells count="20">
    <mergeCell ref="A30:M30"/>
    <mergeCell ref="A31:M31"/>
    <mergeCell ref="A10:A12"/>
    <mergeCell ref="B10:B12"/>
    <mergeCell ref="C10:C12"/>
    <mergeCell ref="E10:I10"/>
    <mergeCell ref="L10:L12"/>
    <mergeCell ref="A26:L26"/>
    <mergeCell ref="A2:L2"/>
    <mergeCell ref="A3:L3"/>
    <mergeCell ref="A4:L4"/>
    <mergeCell ref="A5:L5"/>
    <mergeCell ref="A6:M6"/>
    <mergeCell ref="A7:M7"/>
    <mergeCell ref="A34:A36"/>
    <mergeCell ref="B34:B36"/>
    <mergeCell ref="C34:C36"/>
    <mergeCell ref="E34:I34"/>
    <mergeCell ref="L34:L36"/>
    <mergeCell ref="A53:L53"/>
  </mergeCells>
  <printOptions horizontalCentered="1"/>
  <pageMargins left="0.1968503937007874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K30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3.8515625" style="3" customWidth="1"/>
    <col min="2" max="2" width="29.57421875" style="3" customWidth="1"/>
    <col min="3" max="3" width="17.421875" style="3" customWidth="1"/>
    <col min="4" max="4" width="15.8515625" style="3" customWidth="1"/>
    <col min="5" max="5" width="9.00390625" style="3" customWidth="1"/>
    <col min="6" max="7" width="9.140625" style="3" customWidth="1"/>
    <col min="8" max="8" width="9.421875" style="3" customWidth="1"/>
    <col min="9" max="9" width="8.7109375" style="3" customWidth="1"/>
    <col min="10" max="10" width="13.7109375" style="3" bestFit="1" customWidth="1"/>
    <col min="11" max="11" width="8.8515625" style="3" customWidth="1"/>
    <col min="12" max="15" width="0" style="3" hidden="1" customWidth="1"/>
    <col min="16" max="16384" width="9.00390625" style="3" customWidth="1"/>
  </cols>
  <sheetData>
    <row r="2" spans="10:11" ht="18.75">
      <c r="J2" s="419" t="s">
        <v>785</v>
      </c>
      <c r="K2" s="61"/>
    </row>
    <row r="3" spans="1:11" ht="18.75">
      <c r="A3" s="647" t="s">
        <v>361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1" ht="18.75">
      <c r="A4" s="647" t="s">
        <v>780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1" ht="18.75">
      <c r="A5" s="647" t="s">
        <v>362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s="73" customFormat="1" ht="18.75">
      <c r="A6" s="648" t="s">
        <v>1235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</row>
    <row r="7" spans="1:11" s="97" customFormat="1" ht="18.75">
      <c r="A7" s="648" t="s">
        <v>1079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ht="18.75">
      <c r="A8" s="73" t="s">
        <v>1100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ht="18.75">
      <c r="A9" s="73" t="s">
        <v>935</v>
      </c>
    </row>
    <row r="10" spans="1:11" ht="18.75">
      <c r="A10" s="638" t="s">
        <v>0</v>
      </c>
      <c r="B10" s="638" t="s">
        <v>1</v>
      </c>
      <c r="C10" s="638" t="s">
        <v>2</v>
      </c>
      <c r="D10" s="74" t="s">
        <v>3</v>
      </c>
      <c r="E10" s="641" t="s">
        <v>4</v>
      </c>
      <c r="F10" s="642"/>
      <c r="G10" s="642"/>
      <c r="H10" s="643"/>
      <c r="I10" s="74" t="s">
        <v>363</v>
      </c>
      <c r="J10" s="75" t="s">
        <v>5</v>
      </c>
      <c r="K10" s="644" t="s">
        <v>728</v>
      </c>
    </row>
    <row r="11" spans="1:11" ht="18.75">
      <c r="A11" s="639"/>
      <c r="B11" s="639"/>
      <c r="C11" s="639"/>
      <c r="D11" s="76" t="s">
        <v>6</v>
      </c>
      <c r="E11" s="77">
        <v>2561</v>
      </c>
      <c r="F11" s="74">
        <v>2562</v>
      </c>
      <c r="G11" s="78">
        <v>2563</v>
      </c>
      <c r="H11" s="78">
        <v>2564</v>
      </c>
      <c r="I11" s="76" t="s">
        <v>364</v>
      </c>
      <c r="J11" s="79" t="s">
        <v>7</v>
      </c>
      <c r="K11" s="645"/>
    </row>
    <row r="12" spans="1:11" ht="18.75">
      <c r="A12" s="640"/>
      <c r="B12" s="640"/>
      <c r="C12" s="640"/>
      <c r="D12" s="80"/>
      <c r="E12" s="81" t="s">
        <v>8</v>
      </c>
      <c r="F12" s="82" t="s">
        <v>8</v>
      </c>
      <c r="G12" s="83" t="s">
        <v>8</v>
      </c>
      <c r="H12" s="83" t="s">
        <v>8</v>
      </c>
      <c r="I12" s="82"/>
      <c r="J12" s="84"/>
      <c r="K12" s="646"/>
    </row>
    <row r="13" spans="1:11" ht="18.75">
      <c r="A13" s="6">
        <v>1</v>
      </c>
      <c r="B13" s="3" t="s">
        <v>761</v>
      </c>
      <c r="C13" s="15" t="s">
        <v>15</v>
      </c>
      <c r="D13" s="6" t="s">
        <v>18</v>
      </c>
      <c r="E13" s="17">
        <v>300000</v>
      </c>
      <c r="F13" s="17">
        <v>300000</v>
      </c>
      <c r="G13" s="17">
        <v>300000</v>
      </c>
      <c r="H13" s="17">
        <v>300000</v>
      </c>
      <c r="I13" s="301" t="s">
        <v>714</v>
      </c>
      <c r="J13" s="3" t="s">
        <v>21</v>
      </c>
      <c r="K13" s="8" t="s">
        <v>450</v>
      </c>
    </row>
    <row r="14" spans="1:11" ht="18.75">
      <c r="A14" s="19"/>
      <c r="B14" s="3" t="s">
        <v>763</v>
      </c>
      <c r="C14" s="19" t="s">
        <v>16</v>
      </c>
      <c r="D14" s="16" t="s">
        <v>19</v>
      </c>
      <c r="E14" s="19"/>
      <c r="G14" s="19"/>
      <c r="H14" s="19"/>
      <c r="I14" s="166" t="s">
        <v>715</v>
      </c>
      <c r="K14" s="8"/>
    </row>
    <row r="15" spans="1:11" ht="18.75">
      <c r="A15" s="12"/>
      <c r="B15" s="14" t="s">
        <v>762</v>
      </c>
      <c r="C15" s="12" t="s">
        <v>17</v>
      </c>
      <c r="D15" s="26" t="s">
        <v>20</v>
      </c>
      <c r="E15" s="12"/>
      <c r="F15" s="14"/>
      <c r="G15" s="12"/>
      <c r="H15" s="12"/>
      <c r="I15" s="12"/>
      <c r="J15" s="14"/>
      <c r="K15" s="12"/>
    </row>
    <row r="18" spans="1:11" s="100" customFormat="1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00" customFormat="1" ht="18.75">
      <c r="A19" s="96"/>
      <c r="B19" s="96"/>
      <c r="C19" s="96"/>
      <c r="D19" s="62"/>
      <c r="E19" s="96"/>
      <c r="F19" s="96"/>
      <c r="G19" s="96"/>
      <c r="H19" s="96"/>
      <c r="I19" s="96"/>
      <c r="J19" s="96"/>
      <c r="K19" s="96"/>
    </row>
    <row r="20" spans="1:11" s="100" customFormat="1" ht="18.75">
      <c r="A20" s="96"/>
      <c r="B20" s="96"/>
      <c r="C20" s="96"/>
      <c r="D20" s="62"/>
      <c r="E20" s="96"/>
      <c r="F20" s="96"/>
      <c r="G20" s="96"/>
      <c r="H20" s="96"/>
      <c r="I20" s="96"/>
      <c r="J20" s="96"/>
      <c r="K20" s="96"/>
    </row>
    <row r="21" spans="1:11" s="100" customFormat="1" ht="18.75">
      <c r="A21" s="96"/>
      <c r="B21" s="96"/>
      <c r="C21" s="96"/>
      <c r="D21" s="62"/>
      <c r="E21" s="96"/>
      <c r="F21" s="96"/>
      <c r="G21" s="96"/>
      <c r="H21" s="96"/>
      <c r="I21" s="96"/>
      <c r="J21" s="96"/>
      <c r="K21" s="96"/>
    </row>
    <row r="22" spans="1:11" s="100" customFormat="1" ht="18.75">
      <c r="A22" s="96"/>
      <c r="B22" s="96"/>
      <c r="C22" s="96"/>
      <c r="D22" s="62"/>
      <c r="E22" s="96"/>
      <c r="F22" s="96"/>
      <c r="G22" s="96"/>
      <c r="H22" s="96"/>
      <c r="I22" s="96"/>
      <c r="J22" s="96"/>
      <c r="K22" s="96"/>
    </row>
    <row r="23" spans="1:11" s="100" customFormat="1" ht="18.75">
      <c r="A23" s="96"/>
      <c r="B23" s="96"/>
      <c r="C23" s="96"/>
      <c r="D23" s="62"/>
      <c r="E23" s="96"/>
      <c r="F23" s="96"/>
      <c r="G23" s="96"/>
      <c r="H23" s="96"/>
      <c r="I23" s="96"/>
      <c r="J23" s="96"/>
      <c r="K23" s="96"/>
    </row>
    <row r="24" spans="1:11" ht="18.75">
      <c r="A24" s="634" t="s">
        <v>1175</v>
      </c>
      <c r="B24" s="634"/>
      <c r="C24" s="634"/>
      <c r="D24" s="634"/>
      <c r="E24" s="634"/>
      <c r="F24" s="634"/>
      <c r="G24" s="634"/>
      <c r="H24" s="634"/>
      <c r="I24" s="634"/>
      <c r="J24" s="634"/>
      <c r="K24" s="634"/>
    </row>
    <row r="25" spans="1:11" ht="18.75">
      <c r="A25" s="96"/>
      <c r="B25" s="96"/>
      <c r="C25" s="96"/>
      <c r="D25" s="62"/>
      <c r="E25" s="96"/>
      <c r="F25" s="96"/>
      <c r="G25" s="96"/>
      <c r="H25" s="96"/>
      <c r="I25" s="96"/>
      <c r="J25" s="96"/>
      <c r="K25" s="96"/>
    </row>
    <row r="27" spans="1:11" s="22" customFormat="1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22" customFormat="1" ht="18.75">
      <c r="A28" s="102"/>
      <c r="D28" s="102"/>
      <c r="K28" s="102"/>
    </row>
    <row r="29" spans="1:11" s="22" customFormat="1" ht="18.75">
      <c r="A29" s="102"/>
      <c r="D29" s="102"/>
      <c r="K29" s="102"/>
    </row>
    <row r="30" spans="1:11" ht="18.75">
      <c r="A30" s="102"/>
      <c r="B30" s="22"/>
      <c r="C30" s="22" t="s">
        <v>520</v>
      </c>
      <c r="D30" s="102"/>
      <c r="E30" s="179">
        <f>SUM(E13:E15)</f>
        <v>300000</v>
      </c>
      <c r="F30" s="179"/>
      <c r="G30" s="179">
        <f>SUM(G13:G15)</f>
        <v>300000</v>
      </c>
      <c r="H30" s="179"/>
      <c r="I30" s="22"/>
      <c r="J30" s="22"/>
      <c r="K30" s="102"/>
    </row>
  </sheetData>
  <sheetProtection/>
  <mergeCells count="11">
    <mergeCell ref="A24:K24"/>
    <mergeCell ref="A3:K3"/>
    <mergeCell ref="A4:K4"/>
    <mergeCell ref="A5:K5"/>
    <mergeCell ref="A10:A12"/>
    <mergeCell ref="B10:B12"/>
    <mergeCell ref="C10:C12"/>
    <mergeCell ref="E10:H10"/>
    <mergeCell ref="K10:K12"/>
    <mergeCell ref="A6:K6"/>
    <mergeCell ref="A7:K7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2019-08-02T02:25:04Z</cp:lastPrinted>
  <dcterms:created xsi:type="dcterms:W3CDTF">2012-05-29T06:51:45Z</dcterms:created>
  <dcterms:modified xsi:type="dcterms:W3CDTF">2019-08-02T02:25:26Z</dcterms:modified>
  <cp:category/>
  <cp:version/>
  <cp:contentType/>
  <cp:contentStatus/>
</cp:coreProperties>
</file>